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11640" tabRatio="647" activeTab="2"/>
  </bookViews>
  <sheets>
    <sheet name="Свойства воды" sheetId="1" r:id="rId1"/>
    <sheet name="Свойства гликоля" sheetId="2" r:id="rId2"/>
    <sheet name="Расчет расширительного бака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<sst xmlns="http://schemas.openxmlformats.org/spreadsheetml/2006/main" count="42" uniqueCount="36">
  <si>
    <t>предохранительного клапана в данном контуре), МПа</t>
  </si>
  <si>
    <t>Объем бака, л</t>
  </si>
  <si>
    <t>Наименование элемента системы</t>
  </si>
  <si>
    <t>Объем элемента, л</t>
  </si>
  <si>
    <t>Количество элементов (для труб - длина, м)</t>
  </si>
  <si>
    <t>Объем всех элементов, л</t>
  </si>
  <si>
    <t>№</t>
  </si>
  <si>
    <t xml:space="preserve">    ДЛЯ ЗАМКНУТОЙ СИСТЕМЫ ОТОПЛЕНИЯ ИЛИ  ТЕПЛОХОЛОДОСНАБЖЕНИЯ</t>
  </si>
  <si>
    <t xml:space="preserve">          ОПРЕДЕЛЕНИЕ ОБЪЕМА МЕМБРАННОГО РАСШИРИТЕЛЬНОГО БАКА</t>
  </si>
  <si>
    <t>Назначение бака - компенсация теплового расширения теплоносителя.</t>
  </si>
  <si>
    <t xml:space="preserve"> мембранного бака), МПа</t>
  </si>
  <si>
    <t xml:space="preserve">Водяной проект (объем теплоносителя, который при минимальной </t>
  </si>
  <si>
    <t>температуре системы остается в расширительном баке), л</t>
  </si>
  <si>
    <t>Примечание: расчет объема бака выполнен по следующей формуле:</t>
  </si>
  <si>
    <t>Объем расширения, л</t>
  </si>
  <si>
    <t>Объем расширения Ve и водяной проект Vп определяются по формулам:</t>
  </si>
  <si>
    <t xml:space="preserve">Конечное давление pe (не более давления срабатывания </t>
  </si>
  <si>
    <t xml:space="preserve">Начальное давление po (не менее гидростатического в точке подключения </t>
  </si>
  <si>
    <t>Объем системы Vc, л</t>
  </si>
  <si>
    <t>Теплоноситель - вода с температурой 80-60С.</t>
  </si>
  <si>
    <t>Всего</t>
  </si>
  <si>
    <t>Плотность, кг/куб.м</t>
  </si>
  <si>
    <t>Вязкость, кв.м/с</t>
  </si>
  <si>
    <t>Температура, С</t>
  </si>
  <si>
    <t>Плотность холодного теплоносителя (при 5С), кг/куб.м</t>
  </si>
  <si>
    <t>Плотность горячего теплоносителя (при 80С),кг/куб.м</t>
  </si>
  <si>
    <t xml:space="preserve">                         РАСЧЕТ МЕМБРАННОГО РАСШИРИТЕЛЬНОГО БАКА</t>
  </si>
  <si>
    <t xml:space="preserve">                                                Определение объема системы</t>
  </si>
  <si>
    <t xml:space="preserve">             ТЕПЛОФИЗИЧЕСКИЕ СВОЙСТВА ВОДЫ</t>
  </si>
  <si>
    <t>Теплоемкость, Дж/(кг*К)</t>
  </si>
  <si>
    <t>Тепло-проводность, Вт/(м*К)</t>
  </si>
  <si>
    <t>Критерий Прандтля</t>
  </si>
  <si>
    <t>Примечание: температура замерзания 0С.</t>
  </si>
  <si>
    <t xml:space="preserve">                ТЕПЛОФИЗИЧЕСКИЕ СВОЙСТВА 50% РАСТВОРА ЭТИЛЕНГЛИКОЛЯ</t>
  </si>
  <si>
    <t>Примечание: температура замерзания минус 38С.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</si>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</sst>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00"/>
    <numFmt numFmtId="171" formatCode="0.00000000"/>
    <numFmt numFmtId="172" formatCode="0.000E+00"/>
    <numFmt numFmtId="173" formatCode="0.000000000"/>
    <numFmt numFmtId="174" formatCode="0.0%"/>
  </numFmts>
  <fonts count="11">
    <font>
      <sz val="10"/>
      <name val="Arial Cyr"/>
      <family val="0"/>
    </font>
    <font>
      <sz val="10"/>
      <name val="Times New Roman Cyr"/>
      <family val="1"/>
    </font>
    <font>
      <b/>
      <i/>
      <sz val="10"/>
      <color indexed="10"/>
      <name val="Times New Roman Cyr"/>
      <family val="1"/>
    </font>
    <font>
      <i/>
      <sz val="10"/>
      <color indexed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165" fontId="1" fillId="2" borderId="4" xfId="0" applyNumberFormat="1" applyFont="1" applyFill="1" applyBorder="1" applyAlignment="1" applyProtection="1">
      <alignment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65" fontId="1" fillId="3" borderId="2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165" fontId="1" fillId="2" borderId="6" xfId="0" applyNumberFormat="1" applyFont="1" applyFill="1" applyBorder="1" applyAlignment="1" applyProtection="1">
      <alignment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>
      <alignment/>
    </xf>
    <xf numFmtId="172" fontId="9" fillId="2" borderId="2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/>
    </xf>
    <xf numFmtId="172" fontId="9" fillId="2" borderId="4" xfId="0" applyNumberFormat="1" applyFont="1" applyFill="1" applyBorder="1" applyAlignment="1">
      <alignment/>
    </xf>
    <xf numFmtId="0" fontId="1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6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165" fontId="1" fillId="2" borderId="6" xfId="0" applyNumberFormat="1" applyFont="1" applyFill="1" applyBorder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left"/>
      <protection/>
    </xf>
    <xf numFmtId="165" fontId="1" fillId="3" borderId="0" xfId="0" applyNumberFormat="1" applyFont="1" applyFill="1" applyBorder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165" fontId="1" fillId="3" borderId="2" xfId="0" applyNumberFormat="1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/>
      <protection/>
    </xf>
    <xf numFmtId="165" fontId="1" fillId="2" borderId="2" xfId="0" applyNumberFormat="1" applyFont="1" applyFill="1" applyBorder="1" applyAlignment="1" applyProtection="1">
      <alignment horizontal="right"/>
      <protection/>
    </xf>
    <xf numFmtId="164" fontId="7" fillId="3" borderId="0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/>
    </xf>
    <xf numFmtId="165" fontId="1" fillId="2" borderId="4" xfId="0" applyNumberFormat="1" applyFont="1" applyFill="1" applyBorder="1" applyAlignment="1" applyProtection="1">
      <alignment horizontal="right"/>
      <protection/>
    </xf>
    <xf numFmtId="0" fontId="1" fillId="3" borderId="8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1" fillId="3" borderId="9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/>
    </xf>
    <xf numFmtId="164" fontId="9" fillId="3" borderId="11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2" fontId="1" fillId="3" borderId="0" xfId="0" applyNumberFormat="1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left"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/>
    </xf>
    <xf numFmtId="164" fontId="1" fillId="2" borderId="14" xfId="0" applyNumberFormat="1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164" fontId="1" fillId="4" borderId="17" xfId="0" applyNumberFormat="1" applyFont="1" applyFill="1" applyBorder="1" applyAlignment="1" applyProtection="1">
      <alignment/>
      <protection/>
    </xf>
    <xf numFmtId="0" fontId="5" fillId="4" borderId="18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/>
      <protection/>
    </xf>
    <xf numFmtId="0" fontId="1" fillId="4" borderId="20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2" fontId="1" fillId="2" borderId="17" xfId="0" applyNumberFormat="1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 horizontal="left"/>
      <protection/>
    </xf>
    <xf numFmtId="0" fontId="1" fillId="2" borderId="19" xfId="0" applyFont="1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/>
      <protection/>
    </xf>
    <xf numFmtId="1" fontId="6" fillId="3" borderId="0" xfId="0" applyNumberFormat="1" applyFont="1" applyFill="1" applyBorder="1" applyAlignment="1" applyProtection="1">
      <alignment/>
      <protection/>
    </xf>
    <xf numFmtId="0" fontId="5" fillId="4" borderId="21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22" xfId="0" applyFont="1" applyFill="1" applyBorder="1" applyAlignment="1" applyProtection="1">
      <alignment/>
      <protection/>
    </xf>
    <xf numFmtId="1" fontId="1" fillId="3" borderId="0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5" fillId="2" borderId="2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164" fontId="1" fillId="2" borderId="17" xfId="0" applyNumberFormat="1" applyFont="1" applyFill="1" applyBorder="1" applyAlignment="1" applyProtection="1">
      <alignment/>
      <protection/>
    </xf>
    <xf numFmtId="164" fontId="1" fillId="2" borderId="20" xfId="0" applyNumberFormat="1" applyFont="1" applyFill="1" applyBorder="1" applyAlignment="1" applyProtection="1">
      <alignment/>
      <protection/>
    </xf>
    <xf numFmtId="0" fontId="2" fillId="4" borderId="8" xfId="0" applyFont="1" applyFill="1" applyBorder="1" applyAlignment="1" applyProtection="1">
      <alignment horizontal="left"/>
      <protection/>
    </xf>
    <xf numFmtId="0" fontId="10" fillId="4" borderId="9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/>
      <protection/>
    </xf>
    <xf numFmtId="1" fontId="6" fillId="4" borderId="10" xfId="0" applyNumberFormat="1" applyFont="1" applyFill="1" applyBorder="1" applyAlignment="1" applyProtection="1">
      <alignment/>
      <protection/>
    </xf>
    <xf numFmtId="1" fontId="7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2" fontId="1" fillId="4" borderId="23" xfId="0" applyNumberFormat="1" applyFont="1" applyFill="1" applyBorder="1" applyAlignment="1" applyProtection="1">
      <alignment/>
      <protection locked="0"/>
    </xf>
    <xf numFmtId="2" fontId="1" fillId="2" borderId="20" xfId="0" applyNumberFormat="1" applyFont="1" applyFill="1" applyBorder="1" applyAlignment="1" applyProtection="1">
      <alignment/>
      <protection locked="0"/>
    </xf>
    <xf numFmtId="1" fontId="1" fillId="4" borderId="20" xfId="0" applyNumberFormat="1" applyFont="1" applyFill="1" applyBorder="1" applyAlignment="1" applyProtection="1">
      <alignment/>
      <protection locked="0"/>
    </xf>
    <xf numFmtId="1" fontId="1" fillId="2" borderId="2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5" borderId="24" xfId="0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/>
    </xf>
    <xf numFmtId="172" fontId="9" fillId="2" borderId="6" xfId="0" applyNumberFormat="1" applyFont="1" applyFill="1" applyBorder="1" applyAlignment="1">
      <alignment/>
    </xf>
    <xf numFmtId="165" fontId="9" fillId="2" borderId="6" xfId="0" applyNumberFormat="1" applyFont="1" applyFill="1" applyBorder="1" applyAlignment="1">
      <alignment/>
    </xf>
    <xf numFmtId="2" fontId="9" fillId="2" borderId="6" xfId="0" applyNumberFormat="1" applyFont="1" applyFill="1" applyBorder="1" applyAlignment="1">
      <alignment/>
    </xf>
    <xf numFmtId="1" fontId="9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/>
    </xf>
    <xf numFmtId="2" fontId="9" fillId="2" borderId="25" xfId="0" applyNumberFormat="1" applyFont="1" applyFill="1" applyBorder="1" applyAlignment="1">
      <alignment/>
    </xf>
    <xf numFmtId="1" fontId="9" fillId="2" borderId="4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6" borderId="24" xfId="0" applyFont="1" applyFill="1" applyBorder="1" applyAlignment="1">
      <alignment horizontal="center" vertical="center" wrapText="1"/>
    </xf>
    <xf numFmtId="1" fontId="6" fillId="7" borderId="25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right"/>
    </xf>
    <xf numFmtId="2" fontId="6" fillId="7" borderId="25" xfId="0" applyNumberFormat="1" applyFont="1" applyFill="1" applyBorder="1" applyAlignment="1">
      <alignment/>
    </xf>
    <xf numFmtId="1" fontId="6" fillId="7" borderId="2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/>
    </xf>
    <xf numFmtId="1" fontId="6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/>
    </xf>
    <xf numFmtId="2" fontId="6" fillId="7" borderId="11" xfId="0" applyNumberFormat="1" applyFont="1" applyFill="1" applyBorder="1" applyAlignment="1">
      <alignment/>
    </xf>
    <xf numFmtId="11" fontId="6" fillId="7" borderId="25" xfId="0" applyNumberFormat="1" applyFont="1" applyFill="1" applyBorder="1" applyAlignment="1">
      <alignment/>
    </xf>
    <xf numFmtId="165" fontId="6" fillId="7" borderId="25" xfId="0" applyNumberFormat="1" applyFont="1" applyFill="1" applyBorder="1" applyAlignment="1">
      <alignment horizontal="right"/>
    </xf>
    <xf numFmtId="11" fontId="6" fillId="7" borderId="2" xfId="0" applyNumberFormat="1" applyFont="1" applyFill="1" applyBorder="1" applyAlignment="1">
      <alignment/>
    </xf>
    <xf numFmtId="11" fontId="6" fillId="7" borderId="4" xfId="0" applyNumberFormat="1" applyFont="1" applyFill="1" applyBorder="1" applyAlignment="1">
      <alignment/>
    </xf>
    <xf numFmtId="165" fontId="6" fillId="7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2.75"/>
  <cols>
    <col min="1" max="6" width="13.75390625" style="0" customWidth="1"/>
  </cols>
  <sheetData>
    <row r="1" spans="1:6" ht="12.75">
      <c r="A1" s="97"/>
      <c r="B1" s="97"/>
      <c r="C1" s="97"/>
      <c r="D1" s="97"/>
      <c r="E1" s="97"/>
      <c r="F1" s="97"/>
    </row>
    <row r="2" spans="1:6" ht="12.75">
      <c r="A2" s="97"/>
      <c r="B2" s="98" t="s">
        <v>28</v>
      </c>
      <c r="C2" s="97"/>
      <c r="D2" s="97"/>
      <c r="E2" s="97"/>
      <c r="F2" s="97"/>
    </row>
    <row r="3" spans="1:6" ht="13.5" thickBot="1">
      <c r="A3" s="97"/>
      <c r="B3" s="97"/>
      <c r="C3" s="97"/>
      <c r="D3" s="97"/>
      <c r="E3" s="97"/>
      <c r="F3" s="97"/>
    </row>
    <row r="4" spans="1:6" ht="39" thickBot="1">
      <c r="A4" s="99" t="s">
        <v>23</v>
      </c>
      <c r="B4" s="99" t="s">
        <v>21</v>
      </c>
      <c r="C4" s="99" t="s">
        <v>29</v>
      </c>
      <c r="D4" s="99" t="s">
        <v>22</v>
      </c>
      <c r="E4" s="99" t="s">
        <v>30</v>
      </c>
      <c r="F4" s="99" t="s">
        <v>31</v>
      </c>
    </row>
    <row r="5" spans="1:6" ht="12.75">
      <c r="A5" s="100">
        <v>5</v>
      </c>
      <c r="B5" s="101">
        <v>1000</v>
      </c>
      <c r="C5" s="101">
        <v>4202</v>
      </c>
      <c r="D5" s="102">
        <v>1.522E-06</v>
      </c>
      <c r="E5" s="103">
        <v>0.57</v>
      </c>
      <c r="F5" s="104">
        <f>D5*C5*B5/E5</f>
        <v>11.220077192982458</v>
      </c>
    </row>
    <row r="6" spans="1:6" ht="12.75">
      <c r="A6" s="105">
        <v>10</v>
      </c>
      <c r="B6" s="16">
        <v>999.59</v>
      </c>
      <c r="C6" s="16">
        <v>4192</v>
      </c>
      <c r="D6" s="17">
        <v>1.309E-06</v>
      </c>
      <c r="E6" s="106">
        <v>0.58</v>
      </c>
      <c r="F6" s="107">
        <f aca="true" t="shared" si="0" ref="F6:F24">D6*C6*B6/E6</f>
        <v>9.45703137158621</v>
      </c>
    </row>
    <row r="7" spans="1:6" ht="12.75">
      <c r="A7" s="105">
        <v>15</v>
      </c>
      <c r="B7" s="16">
        <v>999.05</v>
      </c>
      <c r="C7" s="16">
        <v>4186</v>
      </c>
      <c r="D7" s="17">
        <v>1.14E-06</v>
      </c>
      <c r="E7" s="106">
        <v>0.59</v>
      </c>
      <c r="F7" s="107">
        <f t="shared" si="0"/>
        <v>8.08051959661017</v>
      </c>
    </row>
    <row r="8" spans="1:6" ht="12.75">
      <c r="A8" s="105">
        <v>20</v>
      </c>
      <c r="B8" s="16">
        <v>998.23</v>
      </c>
      <c r="C8" s="16">
        <v>4182</v>
      </c>
      <c r="D8" s="17">
        <v>1.005E-06</v>
      </c>
      <c r="E8" s="106">
        <v>0.599</v>
      </c>
      <c r="F8" s="107">
        <f t="shared" si="0"/>
        <v>7.004124957095158</v>
      </c>
    </row>
    <row r="9" spans="1:6" ht="12.75">
      <c r="A9" s="105">
        <v>25</v>
      </c>
      <c r="B9" s="16">
        <v>997.08</v>
      </c>
      <c r="C9" s="16">
        <v>4179</v>
      </c>
      <c r="D9" s="17">
        <v>8.932E-07</v>
      </c>
      <c r="E9" s="106">
        <v>0.607</v>
      </c>
      <c r="F9" s="107">
        <f t="shared" si="0"/>
        <v>6.131438824092258</v>
      </c>
    </row>
    <row r="10" spans="1:6" ht="12.75">
      <c r="A10" s="105">
        <v>30</v>
      </c>
      <c r="B10" s="16">
        <v>995.67</v>
      </c>
      <c r="C10" s="16">
        <v>4178</v>
      </c>
      <c r="D10" s="17">
        <v>8.005E-07</v>
      </c>
      <c r="E10" s="106">
        <v>0.615</v>
      </c>
      <c r="F10" s="107">
        <f t="shared" si="0"/>
        <v>5.414646118097561</v>
      </c>
    </row>
    <row r="11" spans="1:6" ht="12.75">
      <c r="A11" s="105">
        <v>35</v>
      </c>
      <c r="B11" s="16">
        <v>994.05</v>
      </c>
      <c r="C11" s="16">
        <v>4178.2</v>
      </c>
      <c r="D11" s="17">
        <v>7.232E-07</v>
      </c>
      <c r="E11" s="106">
        <v>0.623</v>
      </c>
      <c r="F11" s="107">
        <f t="shared" si="0"/>
        <v>4.821340735589085</v>
      </c>
    </row>
    <row r="12" spans="1:6" ht="12.75">
      <c r="A12" s="105">
        <v>40</v>
      </c>
      <c r="B12" s="16">
        <v>992.24</v>
      </c>
      <c r="C12" s="16">
        <v>4179</v>
      </c>
      <c r="D12" s="17">
        <v>6.581E-07</v>
      </c>
      <c r="E12" s="106">
        <v>0.631</v>
      </c>
      <c r="F12" s="107">
        <f t="shared" si="0"/>
        <v>4.324656654161648</v>
      </c>
    </row>
    <row r="13" spans="1:6" ht="12.75">
      <c r="A13" s="105">
        <v>45</v>
      </c>
      <c r="B13" s="16">
        <v>990.24</v>
      </c>
      <c r="C13" s="16">
        <v>4180</v>
      </c>
      <c r="D13" s="17">
        <v>6.02E-07</v>
      </c>
      <c r="E13" s="106">
        <v>0.638</v>
      </c>
      <c r="F13" s="107">
        <f t="shared" si="0"/>
        <v>3.905643144827586</v>
      </c>
    </row>
    <row r="14" spans="1:6" ht="12.75">
      <c r="A14" s="105">
        <v>50</v>
      </c>
      <c r="B14" s="16">
        <v>988.07</v>
      </c>
      <c r="C14" s="16">
        <v>4181</v>
      </c>
      <c r="D14" s="17">
        <v>5.536E-07</v>
      </c>
      <c r="E14" s="106">
        <v>0.644</v>
      </c>
      <c r="F14" s="107">
        <f t="shared" si="0"/>
        <v>3.551224228124224</v>
      </c>
    </row>
    <row r="15" spans="1:6" ht="12.75">
      <c r="A15" s="105">
        <v>55</v>
      </c>
      <c r="B15" s="16">
        <v>985.73</v>
      </c>
      <c r="C15" s="16">
        <v>4183</v>
      </c>
      <c r="D15" s="17">
        <v>5.117E-07</v>
      </c>
      <c r="E15" s="106">
        <v>0.65</v>
      </c>
      <c r="F15" s="107">
        <f t="shared" si="0"/>
        <v>3.245995393081538</v>
      </c>
    </row>
    <row r="16" spans="1:6" ht="12.75">
      <c r="A16" s="105">
        <v>60</v>
      </c>
      <c r="B16" s="16">
        <v>983.24</v>
      </c>
      <c r="C16" s="16">
        <v>4185</v>
      </c>
      <c r="D16" s="17">
        <v>4.75E-07</v>
      </c>
      <c r="E16" s="106">
        <v>0.655</v>
      </c>
      <c r="F16" s="107">
        <f t="shared" si="0"/>
        <v>2.9840583435114505</v>
      </c>
    </row>
    <row r="17" spans="1:6" ht="12.75">
      <c r="A17" s="105">
        <v>65</v>
      </c>
      <c r="B17" s="16">
        <v>980.6</v>
      </c>
      <c r="C17" s="16">
        <v>4187</v>
      </c>
      <c r="D17" s="17">
        <v>4.422E-07</v>
      </c>
      <c r="E17" s="106">
        <v>0.659</v>
      </c>
      <c r="F17" s="107">
        <f t="shared" si="0"/>
        <v>2.755041679575114</v>
      </c>
    </row>
    <row r="18" spans="1:6" ht="12.75">
      <c r="A18" s="105">
        <v>70</v>
      </c>
      <c r="B18" s="16">
        <v>977.81</v>
      </c>
      <c r="C18" s="16">
        <v>4190</v>
      </c>
      <c r="D18" s="17">
        <v>4.132E-07</v>
      </c>
      <c r="E18" s="106">
        <v>0.663</v>
      </c>
      <c r="F18" s="107">
        <f t="shared" si="0"/>
        <v>2.5533789977073904</v>
      </c>
    </row>
    <row r="19" spans="1:6" ht="12.75">
      <c r="A19" s="105">
        <v>75</v>
      </c>
      <c r="B19" s="16">
        <v>974.84</v>
      </c>
      <c r="C19" s="16">
        <v>4193</v>
      </c>
      <c r="D19" s="17">
        <v>3.878E-07</v>
      </c>
      <c r="E19" s="106">
        <v>0.667</v>
      </c>
      <c r="F19" s="107">
        <f t="shared" si="0"/>
        <v>2.3765128901589208</v>
      </c>
    </row>
    <row r="20" spans="1:6" ht="12.75">
      <c r="A20" s="105">
        <v>80</v>
      </c>
      <c r="B20" s="16">
        <v>971.83</v>
      </c>
      <c r="C20" s="16">
        <v>4196</v>
      </c>
      <c r="D20" s="17">
        <v>3.653E-07</v>
      </c>
      <c r="E20" s="106">
        <v>0.67</v>
      </c>
      <c r="F20" s="107">
        <f t="shared" si="0"/>
        <v>2.223313220602985</v>
      </c>
    </row>
    <row r="21" spans="1:6" ht="12.75">
      <c r="A21" s="105">
        <v>85</v>
      </c>
      <c r="B21" s="16">
        <v>968.66</v>
      </c>
      <c r="C21" s="16">
        <v>4200</v>
      </c>
      <c r="D21" s="17">
        <v>3.449E-07</v>
      </c>
      <c r="E21" s="106">
        <v>0.673</v>
      </c>
      <c r="F21" s="107">
        <f t="shared" si="0"/>
        <v>2.084965085884101</v>
      </c>
    </row>
    <row r="22" spans="1:6" ht="12.75">
      <c r="A22" s="105">
        <v>90</v>
      </c>
      <c r="B22" s="16">
        <v>965.34</v>
      </c>
      <c r="C22" s="16">
        <v>4205</v>
      </c>
      <c r="D22" s="17">
        <v>3.263E-07</v>
      </c>
      <c r="E22" s="106">
        <v>0.675</v>
      </c>
      <c r="F22" s="107">
        <f t="shared" si="0"/>
        <v>1.9622737905333332</v>
      </c>
    </row>
    <row r="23" spans="1:6" ht="12.75">
      <c r="A23" s="105">
        <v>95</v>
      </c>
      <c r="B23" s="16">
        <v>961.86</v>
      </c>
      <c r="C23" s="16">
        <v>4210</v>
      </c>
      <c r="D23" s="17">
        <v>3.095E-07</v>
      </c>
      <c r="E23" s="106">
        <v>0.677</v>
      </c>
      <c r="F23" s="107">
        <f t="shared" si="0"/>
        <v>1.8512537233382569</v>
      </c>
    </row>
    <row r="24" spans="1:6" ht="13.5" thickBot="1">
      <c r="A24" s="108">
        <v>100</v>
      </c>
      <c r="B24" s="18">
        <v>958.38</v>
      </c>
      <c r="C24" s="18">
        <v>4216</v>
      </c>
      <c r="D24" s="19">
        <v>2.942E-07</v>
      </c>
      <c r="E24" s="109">
        <v>0.679</v>
      </c>
      <c r="F24" s="110">
        <f t="shared" si="0"/>
        <v>1.750698011098674</v>
      </c>
    </row>
    <row r="25" spans="1:6" ht="12.75">
      <c r="A25" s="97"/>
      <c r="B25" s="97"/>
      <c r="C25" s="97"/>
      <c r="D25" s="97"/>
      <c r="E25" s="97"/>
      <c r="F25" s="97"/>
    </row>
    <row r="26" spans="1:6" ht="12.75">
      <c r="A26" s="98" t="s">
        <v>32</v>
      </c>
      <c r="B26" s="97"/>
      <c r="C26" s="97"/>
      <c r="D26" s="97"/>
      <c r="E26" s="97"/>
      <c r="F26" s="9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2.75"/>
  <cols>
    <col min="1" max="6" width="13.75390625" style="0" customWidth="1"/>
  </cols>
  <sheetData>
    <row r="1" spans="1:6" ht="12.75">
      <c r="A1" s="97"/>
      <c r="B1" s="97"/>
      <c r="C1" s="97"/>
      <c r="D1" s="97"/>
      <c r="E1" s="97"/>
      <c r="F1" s="97"/>
    </row>
    <row r="2" spans="1:6" ht="12.75">
      <c r="A2" s="111" t="s">
        <v>33</v>
      </c>
      <c r="B2" s="98"/>
      <c r="C2" s="97"/>
      <c r="D2" s="97"/>
      <c r="E2" s="97"/>
      <c r="F2" s="97"/>
    </row>
    <row r="3" spans="1:6" ht="13.5" thickBot="1">
      <c r="A3" s="97"/>
      <c r="B3" s="97"/>
      <c r="C3" s="97"/>
      <c r="D3" s="97"/>
      <c r="E3" s="97"/>
      <c r="F3" s="97"/>
    </row>
    <row r="4" spans="1:6" ht="39" thickBot="1">
      <c r="A4" s="112" t="s">
        <v>23</v>
      </c>
      <c r="B4" s="112" t="s">
        <v>21</v>
      </c>
      <c r="C4" s="112" t="s">
        <v>29</v>
      </c>
      <c r="D4" s="112" t="s">
        <v>22</v>
      </c>
      <c r="E4" s="112" t="s">
        <v>30</v>
      </c>
      <c r="F4" s="112" t="s">
        <v>31</v>
      </c>
    </row>
    <row r="5" spans="1:6" ht="12.75">
      <c r="A5" s="113">
        <v>-20</v>
      </c>
      <c r="B5" s="114">
        <v>1078</v>
      </c>
      <c r="C5" s="114">
        <v>3125</v>
      </c>
      <c r="D5" s="121">
        <v>2.159E-05</v>
      </c>
      <c r="E5" s="122">
        <v>0.425</v>
      </c>
      <c r="F5" s="115">
        <f aca="true" t="shared" si="0" ref="F5:F29">D5*C5*B5/E5</f>
        <v>171.13250000000005</v>
      </c>
    </row>
    <row r="6" spans="1:6" ht="12.75">
      <c r="A6" s="113">
        <v>-15</v>
      </c>
      <c r="B6" s="114">
        <v>1076</v>
      </c>
      <c r="C6" s="114">
        <v>3149</v>
      </c>
      <c r="D6" s="121">
        <v>1.613E-05</v>
      </c>
      <c r="E6" s="122">
        <v>0.424</v>
      </c>
      <c r="F6" s="115">
        <f t="shared" si="0"/>
        <v>128.90015594339621</v>
      </c>
    </row>
    <row r="7" spans="1:6" ht="12.75">
      <c r="A7" s="113">
        <v>-10</v>
      </c>
      <c r="B7" s="114">
        <v>1074</v>
      </c>
      <c r="C7" s="114">
        <v>3172</v>
      </c>
      <c r="D7" s="121">
        <v>1.236E-05</v>
      </c>
      <c r="E7" s="122">
        <v>0.423</v>
      </c>
      <c r="F7" s="115">
        <f t="shared" si="0"/>
        <v>99.5441089361702</v>
      </c>
    </row>
    <row r="8" spans="1:6" ht="12.75">
      <c r="A8" s="113">
        <v>-5</v>
      </c>
      <c r="B8" s="114">
        <v>1071</v>
      </c>
      <c r="C8" s="114">
        <v>3195</v>
      </c>
      <c r="D8" s="121">
        <v>9.69E-06</v>
      </c>
      <c r="E8" s="122">
        <v>0.422</v>
      </c>
      <c r="F8" s="115">
        <f t="shared" si="0"/>
        <v>78.57269680094787</v>
      </c>
    </row>
    <row r="9" spans="1:6" ht="12.75">
      <c r="A9" s="113">
        <v>0</v>
      </c>
      <c r="B9" s="114">
        <v>1069</v>
      </c>
      <c r="C9" s="114">
        <v>3219</v>
      </c>
      <c r="D9" s="121">
        <v>7.37E-06</v>
      </c>
      <c r="E9" s="122">
        <v>0.421</v>
      </c>
      <c r="F9" s="115">
        <f t="shared" si="0"/>
        <v>60.239876650831356</v>
      </c>
    </row>
    <row r="10" spans="1:6" ht="12.75">
      <c r="A10" s="116">
        <v>5</v>
      </c>
      <c r="B10" s="117">
        <v>1067</v>
      </c>
      <c r="C10" s="117">
        <v>3242</v>
      </c>
      <c r="D10" s="121">
        <v>6.06E-06</v>
      </c>
      <c r="E10" s="122">
        <v>0.42</v>
      </c>
      <c r="F10" s="115">
        <f t="shared" si="0"/>
        <v>49.911516285714285</v>
      </c>
    </row>
    <row r="11" spans="1:6" ht="12.75">
      <c r="A11" s="116">
        <v>10</v>
      </c>
      <c r="B11" s="117">
        <v>1065</v>
      </c>
      <c r="C11" s="117">
        <v>3265</v>
      </c>
      <c r="D11" s="123">
        <v>5.05E-06</v>
      </c>
      <c r="E11" s="122">
        <v>0.419</v>
      </c>
      <c r="F11" s="115">
        <f t="shared" si="0"/>
        <v>41.909275059665866</v>
      </c>
    </row>
    <row r="12" spans="1:6" ht="12.75">
      <c r="A12" s="116">
        <v>15</v>
      </c>
      <c r="B12" s="117">
        <v>1062</v>
      </c>
      <c r="C12" s="117">
        <v>3287</v>
      </c>
      <c r="D12" s="123">
        <v>4.25E-06</v>
      </c>
      <c r="E12" s="122">
        <v>0.418</v>
      </c>
      <c r="F12" s="115">
        <f t="shared" si="0"/>
        <v>35.49252272727273</v>
      </c>
    </row>
    <row r="13" spans="1:6" ht="12.75">
      <c r="A13" s="116">
        <v>20</v>
      </c>
      <c r="B13" s="117">
        <v>1060</v>
      </c>
      <c r="C13" s="117">
        <v>3310</v>
      </c>
      <c r="D13" s="123">
        <v>3.62E-06</v>
      </c>
      <c r="E13" s="122">
        <v>0.417</v>
      </c>
      <c r="F13" s="115">
        <f t="shared" si="0"/>
        <v>30.458350119904075</v>
      </c>
    </row>
    <row r="14" spans="1:6" ht="12.75">
      <c r="A14" s="116">
        <v>25</v>
      </c>
      <c r="B14" s="117">
        <v>1057</v>
      </c>
      <c r="C14" s="117">
        <v>3333</v>
      </c>
      <c r="D14" s="123">
        <v>3.11E-06</v>
      </c>
      <c r="E14" s="122">
        <v>0.416</v>
      </c>
      <c r="F14" s="115">
        <f t="shared" si="0"/>
        <v>26.337670456730766</v>
      </c>
    </row>
    <row r="15" spans="1:6" ht="12.75">
      <c r="A15" s="116">
        <v>30</v>
      </c>
      <c r="B15" s="117">
        <v>1055</v>
      </c>
      <c r="C15" s="117">
        <v>3355</v>
      </c>
      <c r="D15" s="123">
        <v>2.69E-06</v>
      </c>
      <c r="E15" s="122">
        <v>0.416</v>
      </c>
      <c r="F15" s="115">
        <f t="shared" si="0"/>
        <v>22.88779387019231</v>
      </c>
    </row>
    <row r="16" spans="1:6" ht="12.75">
      <c r="A16" s="116">
        <v>35</v>
      </c>
      <c r="B16" s="117">
        <v>1052</v>
      </c>
      <c r="C16" s="117">
        <v>3377</v>
      </c>
      <c r="D16" s="123">
        <v>2.35E-06</v>
      </c>
      <c r="E16" s="122">
        <v>0.415</v>
      </c>
      <c r="F16" s="115">
        <f t="shared" si="0"/>
        <v>20.117155180722893</v>
      </c>
    </row>
    <row r="17" spans="1:6" ht="12.75">
      <c r="A17" s="116">
        <v>40</v>
      </c>
      <c r="B17" s="117">
        <v>1049</v>
      </c>
      <c r="C17" s="117">
        <v>3399</v>
      </c>
      <c r="D17" s="123">
        <v>2.07E-06</v>
      </c>
      <c r="E17" s="122">
        <v>0.414</v>
      </c>
      <c r="F17" s="115">
        <f t="shared" si="0"/>
        <v>17.827755000000003</v>
      </c>
    </row>
    <row r="18" spans="1:6" ht="12.75">
      <c r="A18" s="116">
        <v>45</v>
      </c>
      <c r="B18" s="117">
        <v>1046</v>
      </c>
      <c r="C18" s="117">
        <v>3421</v>
      </c>
      <c r="D18" s="123">
        <v>1.83E-06</v>
      </c>
      <c r="E18" s="122">
        <v>0.413</v>
      </c>
      <c r="F18" s="115">
        <f t="shared" si="0"/>
        <v>15.855713753026635</v>
      </c>
    </row>
    <row r="19" spans="1:6" ht="12.75">
      <c r="A19" s="116">
        <v>50</v>
      </c>
      <c r="B19" s="117">
        <v>1043</v>
      </c>
      <c r="C19" s="117">
        <v>3443</v>
      </c>
      <c r="D19" s="123">
        <v>1.63E-06</v>
      </c>
      <c r="E19" s="122">
        <v>0.412</v>
      </c>
      <c r="F19" s="115">
        <f t="shared" si="0"/>
        <v>14.207305509708739</v>
      </c>
    </row>
    <row r="20" spans="1:6" ht="12.75">
      <c r="A20" s="116">
        <v>55</v>
      </c>
      <c r="B20" s="117">
        <v>1040</v>
      </c>
      <c r="C20" s="117">
        <v>3464</v>
      </c>
      <c r="D20" s="123">
        <v>1.46E-06</v>
      </c>
      <c r="E20" s="122">
        <v>0.411</v>
      </c>
      <c r="F20" s="115">
        <f t="shared" si="0"/>
        <v>12.797415085158152</v>
      </c>
    </row>
    <row r="21" spans="1:6" ht="12.75">
      <c r="A21" s="116">
        <v>60</v>
      </c>
      <c r="B21" s="117">
        <v>1037</v>
      </c>
      <c r="C21" s="117">
        <v>3485</v>
      </c>
      <c r="D21" s="123">
        <v>1.32E-06</v>
      </c>
      <c r="E21" s="122">
        <v>0.41</v>
      </c>
      <c r="F21" s="115">
        <f t="shared" si="0"/>
        <v>11.635140000000003</v>
      </c>
    </row>
    <row r="22" spans="1:6" ht="12.75">
      <c r="A22" s="116">
        <v>65</v>
      </c>
      <c r="B22" s="117">
        <v>1034</v>
      </c>
      <c r="C22" s="117">
        <v>3507</v>
      </c>
      <c r="D22" s="123">
        <v>1.19E-06</v>
      </c>
      <c r="E22" s="122">
        <v>0.409</v>
      </c>
      <c r="F22" s="115">
        <f t="shared" si="0"/>
        <v>10.550668019559902</v>
      </c>
    </row>
    <row r="23" spans="1:6" ht="12.75">
      <c r="A23" s="116">
        <v>70</v>
      </c>
      <c r="B23" s="117">
        <v>1030</v>
      </c>
      <c r="C23" s="117">
        <v>3527</v>
      </c>
      <c r="D23" s="123">
        <v>1.09E-06</v>
      </c>
      <c r="E23" s="122">
        <v>0.408</v>
      </c>
      <c r="F23" s="115">
        <f t="shared" si="0"/>
        <v>9.705301225490196</v>
      </c>
    </row>
    <row r="24" spans="1:6" ht="12.75">
      <c r="A24" s="116">
        <v>75</v>
      </c>
      <c r="B24" s="117">
        <v>1027</v>
      </c>
      <c r="C24" s="117">
        <v>3548</v>
      </c>
      <c r="D24" s="123">
        <v>9.9E-07</v>
      </c>
      <c r="E24" s="122">
        <v>0.407</v>
      </c>
      <c r="F24" s="115">
        <f t="shared" si="0"/>
        <v>8.86328756756757</v>
      </c>
    </row>
    <row r="25" spans="1:6" ht="12.75">
      <c r="A25" s="116">
        <v>80</v>
      </c>
      <c r="B25" s="117">
        <v>1023</v>
      </c>
      <c r="C25" s="117">
        <v>3569</v>
      </c>
      <c r="D25" s="123">
        <v>9.1E-07</v>
      </c>
      <c r="E25" s="122">
        <v>0.407</v>
      </c>
      <c r="F25" s="115">
        <f t="shared" si="0"/>
        <v>8.163364054054055</v>
      </c>
    </row>
    <row r="26" spans="1:6" ht="12.75">
      <c r="A26" s="116">
        <v>85</v>
      </c>
      <c r="B26" s="117">
        <v>1020</v>
      </c>
      <c r="C26" s="117">
        <v>3589</v>
      </c>
      <c r="D26" s="123">
        <v>8.4E-07</v>
      </c>
      <c r="E26" s="122">
        <v>0.406</v>
      </c>
      <c r="F26" s="115">
        <f t="shared" si="0"/>
        <v>7.574027586206896</v>
      </c>
    </row>
    <row r="27" spans="1:6" ht="12.75">
      <c r="A27" s="116">
        <v>90</v>
      </c>
      <c r="B27" s="117">
        <v>1016</v>
      </c>
      <c r="C27" s="117">
        <v>3609</v>
      </c>
      <c r="D27" s="123">
        <v>7.8E-07</v>
      </c>
      <c r="E27" s="122">
        <v>0.405</v>
      </c>
      <c r="F27" s="115">
        <f t="shared" si="0"/>
        <v>7.061877333333333</v>
      </c>
    </row>
    <row r="28" spans="1:6" ht="12.75">
      <c r="A28" s="116">
        <v>95</v>
      </c>
      <c r="B28" s="117">
        <v>1012</v>
      </c>
      <c r="C28" s="117">
        <v>3629</v>
      </c>
      <c r="D28" s="123">
        <v>7.2E-07</v>
      </c>
      <c r="E28" s="122">
        <v>0.404</v>
      </c>
      <c r="F28" s="115">
        <f t="shared" si="0"/>
        <v>6.5451350495049505</v>
      </c>
    </row>
    <row r="29" spans="1:6" ht="13.5" thickBot="1">
      <c r="A29" s="118">
        <v>100</v>
      </c>
      <c r="B29" s="119">
        <v>1009</v>
      </c>
      <c r="C29" s="119">
        <v>3648</v>
      </c>
      <c r="D29" s="124">
        <v>6.7E-07</v>
      </c>
      <c r="E29" s="125">
        <v>0.403</v>
      </c>
      <c r="F29" s="120">
        <f t="shared" si="0"/>
        <v>6.119497369727048</v>
      </c>
    </row>
    <row r="30" spans="1:6" ht="12.75">
      <c r="A30" s="97"/>
      <c r="B30" s="97"/>
      <c r="C30" s="97"/>
      <c r="D30" s="97"/>
      <c r="E30" s="97"/>
      <c r="F30" s="97"/>
    </row>
    <row r="31" spans="1:6" ht="12.75">
      <c r="A31" s="111" t="s">
        <v>34</v>
      </c>
      <c r="B31" s="97"/>
      <c r="C31" s="97"/>
      <c r="D31" s="97"/>
      <c r="E31" s="97"/>
      <c r="F31" s="97"/>
    </row>
  </sheetData>
  <printOptions horizontalCentered="1"/>
  <pageMargins left="0.5905511811023623" right="0.5905511811023623" top="0.7874015748031497" bottom="0.7874015748031497" header="0.5118110236220472" footer="0.5118110236220472"/>
  <pageSetup horizontalDpi="800" verticalDpi="8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6.125" style="20" customWidth="1"/>
    <col min="2" max="2" width="31.75390625" style="20" customWidth="1"/>
    <col min="3" max="3" width="16.625" style="20" customWidth="1"/>
    <col min="4" max="4" width="15.125" style="20" customWidth="1"/>
    <col min="5" max="5" width="14.25390625" style="20" customWidth="1"/>
    <col min="6" max="6" width="4.125" style="20" customWidth="1"/>
    <col min="7" max="7" width="6.125" style="20" customWidth="1"/>
    <col min="8" max="8" width="31.75390625" style="20" customWidth="1"/>
    <col min="9" max="9" width="15.25390625" style="20" customWidth="1"/>
    <col min="10" max="10" width="15.125" style="20" customWidth="1"/>
    <col min="11" max="11" width="12.625" style="20" customWidth="1"/>
    <col min="12" max="12" width="4.125" style="20" customWidth="1"/>
    <col min="13" max="16384" width="9.125" style="20" customWidth="1"/>
  </cols>
  <sheetData>
    <row r="1" spans="5:14" ht="13.5">
      <c r="E1" s="21"/>
      <c r="G1" s="22"/>
      <c r="H1" s="22"/>
      <c r="I1" s="22"/>
      <c r="J1" s="22"/>
      <c r="K1" s="23"/>
      <c r="L1" s="22"/>
      <c r="M1" s="22"/>
      <c r="N1" s="22"/>
    </row>
    <row r="2" spans="2:14" ht="13.5">
      <c r="B2" s="24" t="s">
        <v>26</v>
      </c>
      <c r="E2" s="21"/>
      <c r="G2" s="22"/>
      <c r="H2" s="23"/>
      <c r="I2" s="22"/>
      <c r="J2" s="22"/>
      <c r="K2" s="23"/>
      <c r="L2" s="22"/>
      <c r="M2" s="22"/>
      <c r="N2" s="22"/>
    </row>
    <row r="3" spans="2:14" ht="13.5">
      <c r="B3" s="21"/>
      <c r="E3" s="21"/>
      <c r="G3" s="22"/>
      <c r="H3" s="23"/>
      <c r="I3" s="22"/>
      <c r="J3" s="22"/>
      <c r="K3" s="23"/>
      <c r="L3" s="22"/>
      <c r="M3" s="22"/>
      <c r="N3" s="22"/>
    </row>
    <row r="4" spans="2:14" ht="13.5">
      <c r="B4" s="8" t="s">
        <v>19</v>
      </c>
      <c r="G4" s="22"/>
      <c r="H4" s="26"/>
      <c r="I4" s="22"/>
      <c r="J4" s="22"/>
      <c r="K4" s="22"/>
      <c r="L4" s="22"/>
      <c r="M4" s="22"/>
      <c r="N4" s="22"/>
    </row>
    <row r="5" spans="2:14" ht="13.5">
      <c r="B5" s="8" t="s">
        <v>9</v>
      </c>
      <c r="G5" s="22"/>
      <c r="H5" s="26"/>
      <c r="I5" s="22"/>
      <c r="J5" s="22"/>
      <c r="K5" s="22"/>
      <c r="L5" s="22"/>
      <c r="M5" s="22"/>
      <c r="N5" s="22"/>
    </row>
    <row r="6" spans="2:14" ht="13.5">
      <c r="B6" s="25"/>
      <c r="G6" s="22"/>
      <c r="H6" s="25"/>
      <c r="I6" s="22"/>
      <c r="J6" s="22"/>
      <c r="K6" s="22"/>
      <c r="L6" s="22"/>
      <c r="M6" s="22"/>
      <c r="N6" s="22"/>
    </row>
    <row r="7" spans="1:14" ht="13.5">
      <c r="A7" s="27"/>
      <c r="B7" s="28" t="s">
        <v>27</v>
      </c>
      <c r="E7" s="21"/>
      <c r="G7" s="29"/>
      <c r="H7" s="23"/>
      <c r="I7" s="22"/>
      <c r="J7" s="22"/>
      <c r="K7" s="23"/>
      <c r="L7" s="22"/>
      <c r="M7" s="22"/>
      <c r="N7" s="22"/>
    </row>
    <row r="8" spans="1:14" ht="14.25" thickBot="1">
      <c r="A8" s="27"/>
      <c r="B8" s="24"/>
      <c r="G8" s="29"/>
      <c r="H8" s="30"/>
      <c r="I8" s="22"/>
      <c r="J8" s="22"/>
      <c r="K8" s="22"/>
      <c r="L8" s="22"/>
      <c r="M8" s="22"/>
      <c r="N8" s="22"/>
    </row>
    <row r="9" spans="1:14" ht="41.25" thickBot="1">
      <c r="A9" s="31" t="s">
        <v>6</v>
      </c>
      <c r="B9" s="31" t="s">
        <v>2</v>
      </c>
      <c r="C9" s="32" t="s">
        <v>3</v>
      </c>
      <c r="D9" s="32" t="s">
        <v>4</v>
      </c>
      <c r="E9" s="32" t="s">
        <v>5</v>
      </c>
      <c r="F9" s="33"/>
      <c r="G9" s="34"/>
      <c r="H9" s="34"/>
      <c r="I9" s="33"/>
      <c r="J9" s="33"/>
      <c r="K9" s="33"/>
      <c r="L9" s="33"/>
      <c r="M9" s="22"/>
      <c r="N9" s="22"/>
    </row>
    <row r="10" spans="1:14" ht="12.75">
      <c r="A10" s="35">
        <v>1</v>
      </c>
      <c r="B10" s="13"/>
      <c r="C10" s="14">
        <v>1000</v>
      </c>
      <c r="D10" s="15">
        <v>1</v>
      </c>
      <c r="E10" s="36">
        <f>C10*D10</f>
        <v>1000</v>
      </c>
      <c r="F10" s="37"/>
      <c r="G10" s="38"/>
      <c r="H10" s="39"/>
      <c r="I10" s="40"/>
      <c r="J10" s="41"/>
      <c r="K10" s="37"/>
      <c r="L10" s="37"/>
      <c r="M10" s="22"/>
      <c r="N10" s="22"/>
    </row>
    <row r="11" spans="1:14" ht="12.75">
      <c r="A11" s="42">
        <v>2</v>
      </c>
      <c r="B11" s="9" t="s">
        <v>35</v>
      </c>
      <c r="C11" s="10">
        <v>0</v>
      </c>
      <c r="D11" s="11">
        <v>0</v>
      </c>
      <c r="E11" s="43">
        <f>C11*D11</f>
        <v>0</v>
      </c>
      <c r="F11" s="37"/>
      <c r="G11" s="38"/>
      <c r="H11" s="39"/>
      <c r="I11" s="37"/>
      <c r="J11" s="41"/>
      <c r="K11" s="37"/>
      <c r="L11" s="37"/>
      <c r="M11" s="22"/>
      <c r="N11" s="22"/>
    </row>
    <row r="12" spans="1:14" ht="12.75">
      <c r="A12" s="44">
        <v>3</v>
      </c>
      <c r="B12" s="1"/>
      <c r="C12" s="2">
        <v>0</v>
      </c>
      <c r="D12" s="3">
        <v>0</v>
      </c>
      <c r="E12" s="45">
        <f aca="true" t="shared" si="0" ref="E12:E24">C12*D12</f>
        <v>0</v>
      </c>
      <c r="F12" s="37"/>
      <c r="G12" s="38"/>
      <c r="H12" s="39"/>
      <c r="I12" s="37"/>
      <c r="J12" s="41"/>
      <c r="K12" s="37"/>
      <c r="L12" s="37"/>
      <c r="M12" s="22"/>
      <c r="N12" s="22"/>
    </row>
    <row r="13" spans="1:14" ht="12.75">
      <c r="A13" s="42">
        <v>4</v>
      </c>
      <c r="B13" s="9"/>
      <c r="C13" s="10">
        <v>0</v>
      </c>
      <c r="D13" s="11">
        <v>0</v>
      </c>
      <c r="E13" s="43">
        <f t="shared" si="0"/>
        <v>0</v>
      </c>
      <c r="F13" s="37"/>
      <c r="G13" s="38"/>
      <c r="H13" s="39"/>
      <c r="I13" s="37"/>
      <c r="J13" s="41"/>
      <c r="K13" s="37"/>
      <c r="L13" s="37"/>
      <c r="M13" s="22"/>
      <c r="N13" s="22"/>
    </row>
    <row r="14" spans="1:14" ht="12.75">
      <c r="A14" s="44">
        <v>5</v>
      </c>
      <c r="B14" s="1"/>
      <c r="C14" s="2">
        <v>0</v>
      </c>
      <c r="D14" s="3">
        <v>0</v>
      </c>
      <c r="E14" s="45">
        <f t="shared" si="0"/>
        <v>0</v>
      </c>
      <c r="F14" s="37"/>
      <c r="G14" s="38"/>
      <c r="H14" s="39"/>
      <c r="I14" s="37"/>
      <c r="J14" s="41"/>
      <c r="K14" s="37"/>
      <c r="L14" s="37"/>
      <c r="M14" s="22"/>
      <c r="N14" s="22"/>
    </row>
    <row r="15" spans="1:14" ht="12.75">
      <c r="A15" s="42">
        <v>6</v>
      </c>
      <c r="B15" s="9"/>
      <c r="C15" s="10">
        <v>0</v>
      </c>
      <c r="D15" s="11">
        <v>0</v>
      </c>
      <c r="E15" s="43">
        <f t="shared" si="0"/>
        <v>0</v>
      </c>
      <c r="F15" s="37"/>
      <c r="G15" s="38"/>
      <c r="H15" s="39"/>
      <c r="I15" s="37"/>
      <c r="J15" s="41"/>
      <c r="K15" s="37"/>
      <c r="L15" s="37"/>
      <c r="M15" s="22"/>
      <c r="N15" s="22"/>
    </row>
    <row r="16" spans="1:14" ht="12.75">
      <c r="A16" s="44">
        <v>7</v>
      </c>
      <c r="B16" s="1"/>
      <c r="C16" s="2">
        <v>0</v>
      </c>
      <c r="D16" s="3">
        <v>0</v>
      </c>
      <c r="E16" s="45">
        <f t="shared" si="0"/>
        <v>0</v>
      </c>
      <c r="F16" s="37"/>
      <c r="G16" s="38"/>
      <c r="H16" s="39"/>
      <c r="I16" s="37"/>
      <c r="J16" s="41"/>
      <c r="K16" s="37"/>
      <c r="L16" s="37"/>
      <c r="M16" s="22"/>
      <c r="N16" s="22"/>
    </row>
    <row r="17" spans="1:14" ht="12.75">
      <c r="A17" s="42">
        <v>8</v>
      </c>
      <c r="B17" s="9"/>
      <c r="C17" s="10">
        <v>0</v>
      </c>
      <c r="D17" s="11">
        <v>0</v>
      </c>
      <c r="E17" s="43">
        <f t="shared" si="0"/>
        <v>0</v>
      </c>
      <c r="F17" s="37"/>
      <c r="G17" s="38"/>
      <c r="H17" s="39"/>
      <c r="I17" s="37"/>
      <c r="J17" s="41"/>
      <c r="K17" s="37"/>
      <c r="L17" s="37"/>
      <c r="M17" s="22"/>
      <c r="N17" s="22"/>
    </row>
    <row r="18" spans="1:14" ht="12.75">
      <c r="A18" s="44">
        <v>9</v>
      </c>
      <c r="B18" s="1"/>
      <c r="C18" s="2">
        <v>0</v>
      </c>
      <c r="D18" s="3">
        <v>0</v>
      </c>
      <c r="E18" s="45">
        <f t="shared" si="0"/>
        <v>0</v>
      </c>
      <c r="F18" s="37"/>
      <c r="G18" s="38"/>
      <c r="H18" s="39"/>
      <c r="I18" s="37"/>
      <c r="J18" s="41"/>
      <c r="K18" s="37"/>
      <c r="L18" s="37"/>
      <c r="M18" s="22"/>
      <c r="N18" s="22"/>
    </row>
    <row r="19" spans="1:14" ht="12.75">
      <c r="A19" s="42">
        <v>10</v>
      </c>
      <c r="B19" s="9"/>
      <c r="C19" s="12">
        <v>0</v>
      </c>
      <c r="D19" s="11">
        <v>0</v>
      </c>
      <c r="E19" s="43">
        <f t="shared" si="0"/>
        <v>0</v>
      </c>
      <c r="F19" s="37"/>
      <c r="G19" s="38"/>
      <c r="H19" s="39"/>
      <c r="I19" s="40"/>
      <c r="J19" s="41"/>
      <c r="K19" s="37"/>
      <c r="L19" s="37"/>
      <c r="M19" s="22"/>
      <c r="N19" s="22"/>
    </row>
    <row r="20" spans="1:14" ht="12.75">
      <c r="A20" s="44">
        <v>11</v>
      </c>
      <c r="B20" s="1"/>
      <c r="C20" s="4">
        <v>0</v>
      </c>
      <c r="D20" s="3">
        <v>0</v>
      </c>
      <c r="E20" s="45">
        <f t="shared" si="0"/>
        <v>0</v>
      </c>
      <c r="F20" s="37"/>
      <c r="G20" s="38"/>
      <c r="H20" s="39"/>
      <c r="I20" s="40"/>
      <c r="J20" s="41"/>
      <c r="K20" s="37"/>
      <c r="L20" s="37"/>
      <c r="M20" s="22"/>
      <c r="N20" s="22"/>
    </row>
    <row r="21" spans="1:14" ht="12.75">
      <c r="A21" s="42">
        <v>12</v>
      </c>
      <c r="B21" s="9"/>
      <c r="C21" s="12">
        <v>0</v>
      </c>
      <c r="D21" s="11">
        <v>0</v>
      </c>
      <c r="E21" s="43">
        <f>C21*D21</f>
        <v>0</v>
      </c>
      <c r="F21" s="37"/>
      <c r="G21" s="38"/>
      <c r="H21" s="39"/>
      <c r="I21" s="40"/>
      <c r="J21" s="41"/>
      <c r="K21" s="37"/>
      <c r="L21" s="37"/>
      <c r="M21" s="22"/>
      <c r="N21" s="22"/>
    </row>
    <row r="22" spans="1:14" ht="12.75">
      <c r="A22" s="44">
        <v>13</v>
      </c>
      <c r="B22" s="1"/>
      <c r="C22" s="4">
        <v>0</v>
      </c>
      <c r="D22" s="3">
        <v>0</v>
      </c>
      <c r="E22" s="45">
        <f>C22*D22</f>
        <v>0</v>
      </c>
      <c r="F22" s="46"/>
      <c r="G22" s="38"/>
      <c r="H22" s="39"/>
      <c r="I22" s="40"/>
      <c r="J22" s="41"/>
      <c r="K22" s="37"/>
      <c r="L22" s="46"/>
      <c r="M22" s="22"/>
      <c r="N22" s="22"/>
    </row>
    <row r="23" spans="1:14" ht="12.75">
      <c r="A23" s="42">
        <v>14</v>
      </c>
      <c r="B23" s="9"/>
      <c r="C23" s="12">
        <v>0</v>
      </c>
      <c r="D23" s="11">
        <v>0</v>
      </c>
      <c r="E23" s="43">
        <f>C23*D23</f>
        <v>0</v>
      </c>
      <c r="G23" s="38"/>
      <c r="H23" s="39"/>
      <c r="I23" s="40"/>
      <c r="J23" s="41"/>
      <c r="K23" s="37"/>
      <c r="L23" s="22"/>
      <c r="M23" s="22"/>
      <c r="N23" s="22"/>
    </row>
    <row r="24" spans="1:14" ht="13.5" thickBot="1">
      <c r="A24" s="47">
        <v>15</v>
      </c>
      <c r="B24" s="5"/>
      <c r="C24" s="6">
        <v>0</v>
      </c>
      <c r="D24" s="7">
        <v>0</v>
      </c>
      <c r="E24" s="48">
        <f t="shared" si="0"/>
        <v>0</v>
      </c>
      <c r="G24" s="38"/>
      <c r="H24" s="39"/>
      <c r="I24" s="40"/>
      <c r="J24" s="41"/>
      <c r="K24" s="37"/>
      <c r="L24" s="22"/>
      <c r="M24" s="22"/>
      <c r="N24" s="22"/>
    </row>
    <row r="25" spans="1:14" ht="14.25" thickBot="1">
      <c r="A25" s="49"/>
      <c r="B25" s="50" t="s">
        <v>20</v>
      </c>
      <c r="C25" s="51"/>
      <c r="D25" s="52"/>
      <c r="E25" s="53">
        <f>SUM(E10:E24)</f>
        <v>1000</v>
      </c>
      <c r="F25" s="22"/>
      <c r="G25" s="22"/>
      <c r="H25" s="23"/>
      <c r="I25" s="22"/>
      <c r="J25" s="22"/>
      <c r="K25" s="46"/>
      <c r="L25" s="22"/>
      <c r="M25" s="22"/>
      <c r="N25" s="22"/>
    </row>
    <row r="26" spans="6:14" ht="12.75"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3.5">
      <c r="A27" s="25"/>
      <c r="B27" s="25" t="s">
        <v>8</v>
      </c>
      <c r="C27" s="22"/>
      <c r="D27" s="22"/>
      <c r="E27" s="22"/>
      <c r="F27" s="54"/>
      <c r="G27" s="25"/>
      <c r="H27" s="26"/>
      <c r="I27" s="22"/>
      <c r="J27" s="22"/>
      <c r="K27" s="22"/>
      <c r="L27" s="54"/>
      <c r="M27" s="22"/>
      <c r="N27" s="22"/>
    </row>
    <row r="28" spans="1:14" ht="13.5">
      <c r="A28" s="25"/>
      <c r="B28" s="25" t="s">
        <v>7</v>
      </c>
      <c r="C28" s="22"/>
      <c r="D28" s="22"/>
      <c r="E28" s="22"/>
      <c r="F28" s="54"/>
      <c r="G28" s="25"/>
      <c r="H28" s="26"/>
      <c r="I28" s="22"/>
      <c r="J28" s="22"/>
      <c r="K28" s="22"/>
      <c r="L28" s="54"/>
      <c r="M28" s="22"/>
      <c r="N28" s="22"/>
    </row>
    <row r="29" spans="1:14" ht="14.25" thickBot="1">
      <c r="A29" s="55"/>
      <c r="B29" s="25"/>
      <c r="C29" s="22"/>
      <c r="D29" s="22"/>
      <c r="E29" s="22"/>
      <c r="F29" s="56"/>
      <c r="G29" s="55"/>
      <c r="H29" s="25"/>
      <c r="I29" s="22"/>
      <c r="J29" s="22"/>
      <c r="K29" s="22"/>
      <c r="L29" s="56"/>
      <c r="M29" s="22"/>
      <c r="N29" s="22"/>
    </row>
    <row r="30" spans="1:14" ht="12.75">
      <c r="A30" s="55"/>
      <c r="B30" s="57" t="s">
        <v>18</v>
      </c>
      <c r="C30" s="58"/>
      <c r="D30" s="59"/>
      <c r="E30" s="60">
        <f>E25</f>
        <v>1000</v>
      </c>
      <c r="F30" s="56"/>
      <c r="G30" s="55"/>
      <c r="H30" s="55"/>
      <c r="I30" s="22"/>
      <c r="J30" s="22"/>
      <c r="K30" s="54"/>
      <c r="L30" s="56"/>
      <c r="M30" s="22"/>
      <c r="N30" s="22"/>
    </row>
    <row r="31" spans="1:14" ht="12.75">
      <c r="A31" s="55"/>
      <c r="B31" s="61" t="s">
        <v>17</v>
      </c>
      <c r="C31" s="62"/>
      <c r="D31" s="63"/>
      <c r="E31" s="64"/>
      <c r="F31" s="56"/>
      <c r="G31" s="55"/>
      <c r="H31" s="55"/>
      <c r="I31" s="22"/>
      <c r="J31" s="22"/>
      <c r="K31" s="54"/>
      <c r="L31" s="56"/>
      <c r="M31" s="22"/>
      <c r="N31" s="22"/>
    </row>
    <row r="32" spans="1:14" ht="12.75">
      <c r="A32" s="55"/>
      <c r="B32" s="65" t="s">
        <v>10</v>
      </c>
      <c r="C32" s="66"/>
      <c r="D32" s="67"/>
      <c r="E32" s="93">
        <v>0.1</v>
      </c>
      <c r="F32" s="54"/>
      <c r="G32" s="55"/>
      <c r="H32" s="55"/>
      <c r="I32" s="22"/>
      <c r="J32" s="22"/>
      <c r="K32" s="56"/>
      <c r="L32" s="54"/>
      <c r="M32" s="22"/>
      <c r="N32" s="22"/>
    </row>
    <row r="33" spans="1:14" ht="12.75">
      <c r="A33" s="55"/>
      <c r="B33" s="68" t="s">
        <v>16</v>
      </c>
      <c r="C33" s="69"/>
      <c r="D33" s="70"/>
      <c r="E33" s="71"/>
      <c r="F33" s="54"/>
      <c r="G33" s="55"/>
      <c r="H33" s="55"/>
      <c r="I33" s="22"/>
      <c r="J33" s="22"/>
      <c r="K33" s="56"/>
      <c r="L33" s="54"/>
      <c r="M33" s="22"/>
      <c r="N33" s="22"/>
    </row>
    <row r="34" spans="1:14" ht="12.75">
      <c r="A34" s="55"/>
      <c r="B34" s="72" t="s">
        <v>0</v>
      </c>
      <c r="C34" s="73"/>
      <c r="D34" s="74"/>
      <c r="E34" s="94">
        <v>0.25</v>
      </c>
      <c r="F34" s="75"/>
      <c r="G34" s="55"/>
      <c r="H34" s="55"/>
      <c r="I34" s="22"/>
      <c r="J34" s="22"/>
      <c r="K34" s="56"/>
      <c r="L34" s="75"/>
      <c r="M34" s="22"/>
      <c r="N34" s="22"/>
    </row>
    <row r="35" spans="1:14" ht="12.75">
      <c r="A35" s="55"/>
      <c r="B35" s="76" t="s">
        <v>24</v>
      </c>
      <c r="C35" s="77"/>
      <c r="D35" s="78"/>
      <c r="E35" s="95">
        <v>1000</v>
      </c>
      <c r="G35" s="55"/>
      <c r="H35" s="55"/>
      <c r="I35" s="22"/>
      <c r="J35" s="22"/>
      <c r="K35" s="79"/>
      <c r="L35" s="22"/>
      <c r="M35" s="22"/>
      <c r="N35" s="22"/>
    </row>
    <row r="36" spans="1:14" ht="12.75">
      <c r="A36" s="80"/>
      <c r="B36" s="81" t="s">
        <v>25</v>
      </c>
      <c r="C36" s="82"/>
      <c r="D36" s="83"/>
      <c r="E36" s="96">
        <v>972</v>
      </c>
      <c r="G36" s="80"/>
      <c r="H36" s="55"/>
      <c r="I36" s="22"/>
      <c r="J36" s="22"/>
      <c r="K36" s="79"/>
      <c r="L36" s="22"/>
      <c r="M36" s="22"/>
      <c r="N36" s="22"/>
    </row>
    <row r="37" spans="2:14" ht="12.75">
      <c r="B37" s="61" t="s">
        <v>14</v>
      </c>
      <c r="C37" s="62"/>
      <c r="D37" s="63"/>
      <c r="E37" s="64">
        <f>E30*(E35/E36-1)</f>
        <v>28.806584362139898</v>
      </c>
      <c r="G37" s="22"/>
      <c r="H37" s="55"/>
      <c r="I37" s="22"/>
      <c r="J37" s="22"/>
      <c r="K37" s="54"/>
      <c r="L37" s="22"/>
      <c r="M37" s="22"/>
      <c r="N37" s="22"/>
    </row>
    <row r="38" spans="2:14" ht="12.75">
      <c r="B38" s="68" t="s">
        <v>11</v>
      </c>
      <c r="C38" s="69"/>
      <c r="D38" s="70"/>
      <c r="E38" s="84"/>
      <c r="G38" s="22"/>
      <c r="H38" s="55"/>
      <c r="I38" s="22"/>
      <c r="J38" s="22"/>
      <c r="K38" s="54"/>
      <c r="L38" s="22"/>
      <c r="M38" s="22"/>
      <c r="N38" s="22"/>
    </row>
    <row r="39" spans="2:14" ht="12.75">
      <c r="B39" s="72" t="s">
        <v>12</v>
      </c>
      <c r="C39" s="73"/>
      <c r="D39" s="74"/>
      <c r="E39" s="85">
        <f>0.005*E30</f>
        <v>5</v>
      </c>
      <c r="G39" s="22"/>
      <c r="H39" s="55"/>
      <c r="I39" s="22"/>
      <c r="J39" s="22"/>
      <c r="K39" s="54"/>
      <c r="L39" s="22"/>
      <c r="M39" s="22"/>
      <c r="N39" s="22"/>
    </row>
    <row r="40" spans="2:14" ht="14.25" thickBot="1">
      <c r="B40" s="86" t="s">
        <v>1</v>
      </c>
      <c r="C40" s="87"/>
      <c r="D40" s="88"/>
      <c r="E40" s="89">
        <f>(E37+E39)*(E34+0.1)/(E34-E32)</f>
        <v>78.88203017832643</v>
      </c>
      <c r="G40" s="22"/>
      <c r="H40" s="26"/>
      <c r="I40" s="22"/>
      <c r="J40" s="22"/>
      <c r="K40" s="90"/>
      <c r="L40" s="22"/>
      <c r="M40" s="22"/>
      <c r="N40" s="22"/>
    </row>
    <row r="41" spans="7:14" ht="12.75">
      <c r="G41" s="22"/>
      <c r="H41" s="22"/>
      <c r="I41" s="22"/>
      <c r="J41" s="22"/>
      <c r="K41" s="22"/>
      <c r="L41" s="22"/>
      <c r="M41" s="22"/>
      <c r="N41" s="22"/>
    </row>
    <row r="42" spans="2:14" ht="12.75">
      <c r="B42" s="91" t="s">
        <v>13</v>
      </c>
      <c r="G42" s="22"/>
      <c r="H42" s="22"/>
      <c r="I42" s="22"/>
      <c r="J42" s="22"/>
      <c r="K42" s="22"/>
      <c r="L42" s="22"/>
      <c r="M42" s="22"/>
      <c r="N42" s="22"/>
    </row>
    <row r="43" spans="7:14" ht="12.75">
      <c r="G43" s="22"/>
      <c r="H43" s="22"/>
      <c r="I43" s="22"/>
      <c r="J43" s="22"/>
      <c r="K43" s="22"/>
      <c r="L43" s="22"/>
      <c r="M43" s="22"/>
      <c r="N43" s="22"/>
    </row>
    <row r="44" spans="7:14" ht="12.75">
      <c r="G44" s="22"/>
      <c r="H44" s="22"/>
      <c r="I44" s="22"/>
      <c r="J44" s="22"/>
      <c r="K44" s="22"/>
      <c r="L44" s="22"/>
      <c r="M44" s="22"/>
      <c r="N44" s="22"/>
    </row>
    <row r="45" spans="7:14" ht="12.75">
      <c r="G45" s="22"/>
      <c r="H45" s="22"/>
      <c r="I45" s="22"/>
      <c r="J45" s="22"/>
      <c r="K45" s="22"/>
      <c r="L45" s="22"/>
      <c r="M45" s="22"/>
      <c r="N45" s="22"/>
    </row>
    <row r="46" spans="7:14" ht="12.75">
      <c r="G46" s="22"/>
      <c r="H46" s="22"/>
      <c r="I46" s="22"/>
      <c r="J46" s="22"/>
      <c r="K46" s="22"/>
      <c r="L46" s="22"/>
      <c r="M46" s="22"/>
      <c r="N46" s="22"/>
    </row>
    <row r="47" spans="2:14" ht="12.75">
      <c r="B47" s="91" t="s">
        <v>15</v>
      </c>
      <c r="G47" s="22"/>
      <c r="H47" s="22"/>
      <c r="I47" s="22"/>
      <c r="J47" s="22"/>
      <c r="K47" s="22"/>
      <c r="L47" s="22"/>
      <c r="M47" s="22"/>
      <c r="N47" s="22"/>
    </row>
    <row r="48" spans="7:14" ht="12.75">
      <c r="G48" s="22"/>
      <c r="H48" s="22"/>
      <c r="I48" s="22"/>
      <c r="J48" s="22"/>
      <c r="K48" s="22"/>
      <c r="L48" s="22"/>
      <c r="M48" s="22"/>
      <c r="N48" s="22"/>
    </row>
    <row r="49" spans="7:14" ht="12.75">
      <c r="G49" s="22"/>
      <c r="H49" s="22"/>
      <c r="I49" s="22"/>
      <c r="J49" s="22"/>
      <c r="K49" s="22"/>
      <c r="L49" s="22"/>
      <c r="M49" s="22"/>
      <c r="N49" s="22"/>
    </row>
    <row r="50" spans="7:14" ht="12.75">
      <c r="G50" s="22"/>
      <c r="H50" s="22"/>
      <c r="I50" s="22"/>
      <c r="J50" s="22"/>
      <c r="K50" s="22"/>
      <c r="L50" s="22"/>
      <c r="M50" s="22"/>
      <c r="N50" s="22"/>
    </row>
    <row r="51" spans="7:14" ht="12.75">
      <c r="G51" s="22"/>
      <c r="H51" s="22"/>
      <c r="I51" s="22"/>
      <c r="J51" s="22"/>
      <c r="K51" s="22"/>
      <c r="L51" s="22"/>
      <c r="M51" s="22"/>
      <c r="N51" s="22"/>
    </row>
    <row r="52" spans="7:14" ht="12.75">
      <c r="G52" s="22"/>
      <c r="H52" s="22"/>
      <c r="I52" s="22"/>
      <c r="J52" s="22"/>
      <c r="K52" s="22"/>
      <c r="L52" s="22"/>
      <c r="M52" s="22"/>
      <c r="N52" s="22"/>
    </row>
    <row r="53" spans="7:14" ht="12.75">
      <c r="G53" s="22"/>
      <c r="H53" s="22"/>
      <c r="I53" s="22"/>
      <c r="J53" s="22"/>
      <c r="K53" s="22"/>
      <c r="L53" s="22"/>
      <c r="M53" s="22"/>
      <c r="N53" s="22"/>
    </row>
    <row r="54" spans="2:14" ht="12.75">
      <c r="B54" s="91"/>
      <c r="G54" s="22"/>
      <c r="H54" s="92"/>
      <c r="I54" s="22"/>
      <c r="J54" s="22"/>
      <c r="K54" s="22"/>
      <c r="L54" s="22"/>
      <c r="M54" s="22"/>
      <c r="N54" s="22"/>
    </row>
    <row r="55" spans="2:14" ht="12.75">
      <c r="B55" s="91"/>
      <c r="G55" s="22"/>
      <c r="H55" s="92"/>
      <c r="I55" s="22"/>
      <c r="J55" s="22"/>
      <c r="K55" s="22"/>
      <c r="L55" s="22"/>
      <c r="M55" s="22"/>
      <c r="N55" s="22"/>
    </row>
    <row r="56" spans="2:14" ht="12.75">
      <c r="B56" s="91"/>
      <c r="G56" s="22"/>
      <c r="H56" s="92"/>
      <c r="I56" s="22"/>
      <c r="J56" s="22"/>
      <c r="K56" s="22"/>
      <c r="L56" s="22"/>
      <c r="M56" s="22"/>
      <c r="N56" s="22"/>
    </row>
    <row r="57" spans="7:14" ht="12.75">
      <c r="G57" s="22"/>
      <c r="H57" s="22"/>
      <c r="I57" s="22"/>
      <c r="J57" s="22"/>
      <c r="K57" s="22"/>
      <c r="L57" s="22"/>
      <c r="M57" s="22"/>
      <c r="N57" s="22"/>
    </row>
    <row r="58" spans="7:14" ht="12.75">
      <c r="G58" s="22"/>
      <c r="H58" s="22"/>
      <c r="I58" s="22"/>
      <c r="J58" s="22"/>
      <c r="K58" s="22"/>
      <c r="L58" s="22"/>
      <c r="M58" s="22"/>
      <c r="N58" s="22"/>
    </row>
    <row r="59" spans="7:14" ht="12.75">
      <c r="G59" s="22"/>
      <c r="H59" s="22"/>
      <c r="I59" s="22"/>
      <c r="J59" s="22"/>
      <c r="K59" s="22"/>
      <c r="L59" s="22"/>
      <c r="M59" s="22"/>
      <c r="N59" s="22"/>
    </row>
    <row r="60" spans="7:14" ht="12.75">
      <c r="G60" s="22"/>
      <c r="H60" s="22"/>
      <c r="I60" s="22"/>
      <c r="J60" s="22"/>
      <c r="K60" s="22"/>
      <c r="L60" s="22"/>
      <c r="M60" s="22"/>
      <c r="N60" s="22"/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5"/>
  <legacyDrawing r:id="rId4"/>
  <oleObjects>
    <oleObject progId="Equation.3" shapeId="604254" r:id="rId1"/>
    <oleObject progId="Equation.3" shapeId="604256" r:id="rId2"/>
    <oleObject progId="Equation.3" shapeId="6064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Effektovent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Vitaly</cp:lastModifiedBy>
  <cp:lastPrinted>2002-01-14T09:06:31Z</cp:lastPrinted>
  <dcterms:created xsi:type="dcterms:W3CDTF">2001-05-31T04:25:30Z</dcterms:created>
  <dcterms:modified xsi:type="dcterms:W3CDTF">2002-08-12T23:33:48Z</dcterms:modified>
  <cp:category/>
  <cp:version/>
  <cp:contentType/>
  <cp:contentStatus/>
</cp:coreProperties>
</file>