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1"/>
  </bookViews>
  <sheets>
    <sheet name="Свойства воздуха" sheetId="1" r:id="rId1"/>
    <sheet name="Расчет" sheetId="2" r:id="rId2"/>
    <sheet name="Расчет (2)" sheetId="3" r:id="rId3"/>
  </sheets>
  <definedNames/>
  <calcPr fullCalcOnLoad="1"/>
</workbook>
</file>

<file path=xl/sharedStrings.xml><?xml version="1.0" encoding="utf-8"?>
<sst xmlns="http://schemas.openxmlformats.org/spreadsheetml/2006/main" count="69" uniqueCount="38">
  <si>
    <t xml:space="preserve"> АЭРОДИНАМИЧЕСКИЙ РАСЧЕТ СИСТЕМЫ ВОЗДУХОВОДОВ</t>
  </si>
  <si>
    <t>Плотность воздуха, кг/куб.м</t>
  </si>
  <si>
    <t>Вязкость воздуха, кв.м/с</t>
  </si>
  <si>
    <t>Участок</t>
  </si>
  <si>
    <t>Объемный расход воздуха, куб.м/ч</t>
  </si>
  <si>
    <t>Ширина воздуховода (диаметр), мм</t>
  </si>
  <si>
    <t>Высота воздуховода (диаметр), мм</t>
  </si>
  <si>
    <t xml:space="preserve">Коэффициент площади воздуховода* </t>
  </si>
  <si>
    <t>Площадь сечения воздуховода , кв.м</t>
  </si>
  <si>
    <t>Периметр сечения воздуховода, мм</t>
  </si>
  <si>
    <t>Гидравли-ческий диаметр, мм</t>
  </si>
  <si>
    <t>Длина участка, м</t>
  </si>
  <si>
    <t>Скорость воздуха в воздуховоде, м/с</t>
  </si>
  <si>
    <t>Критерий Рейнольдса</t>
  </si>
  <si>
    <t>Коэффициент трения</t>
  </si>
  <si>
    <t>Потери давления на трение, Па</t>
  </si>
  <si>
    <t>Суммарный коэффициент местных сопротивлений</t>
  </si>
  <si>
    <t>Потери на местные сопротивления, Па</t>
  </si>
  <si>
    <t>Суммарные потери давления в воздуховоде, Па</t>
  </si>
  <si>
    <t>Всего</t>
  </si>
  <si>
    <t xml:space="preserve">           ТЕПЛОФИЗИЧЕСКИЕ СВОЙСТВА ВОЗДУХА</t>
  </si>
  <si>
    <t>Температура, С</t>
  </si>
  <si>
    <t>Плотность, кг/куб.м</t>
  </si>
  <si>
    <t>Теплоемкость, Дж/(кг*К)</t>
  </si>
  <si>
    <t>Вязкость, кв.м/с</t>
  </si>
  <si>
    <t>Тепло-проводность, Вт/(м*К)</t>
  </si>
  <si>
    <t>Критерий Прандтля</t>
  </si>
  <si>
    <t>Количество поворотов</t>
  </si>
  <si>
    <t>Коэффициент местного сопротивления поворота</t>
  </si>
  <si>
    <t>Количество тройников</t>
  </si>
  <si>
    <t>Коэффициент местного сопротивления тройника</t>
  </si>
  <si>
    <t>Количество переходов</t>
  </si>
  <si>
    <t>Коэффициент местного сопротивления перехода</t>
  </si>
  <si>
    <t>Количество внезапных расширений (сужений)</t>
  </si>
  <si>
    <t>Коэффициент местного сопротивления внезапного изменения сечения</t>
  </si>
  <si>
    <t>Дополнительные местные  сопротивления, Па</t>
  </si>
  <si>
    <t>Шероховатость стенок воздуховода, мм</t>
  </si>
  <si>
    <t>* Для круглых воздуховодов коэффициент площади равен 0.785 (диаметр проставляется и в графе ширина и в графе высота); для прямоугольных равен 1.000.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</si>
</sst>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E+00"/>
  </numFmts>
  <fonts count="9">
    <font>
      <sz val="10"/>
      <name val="Times New Roman Cyr"/>
      <family val="0"/>
    </font>
    <font>
      <b/>
      <i/>
      <sz val="10"/>
      <color indexed="12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sz val="10"/>
      <color indexed="12"/>
      <name val="Times New Roman Cyr"/>
      <family val="1"/>
    </font>
    <font>
      <b/>
      <sz val="10"/>
      <color indexed="12"/>
      <name val="Times New Roman Cyr"/>
      <family val="1"/>
    </font>
    <font>
      <b/>
      <sz val="10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17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textRotation="90" wrapText="1"/>
      <protection/>
    </xf>
    <xf numFmtId="0" fontId="0" fillId="3" borderId="2" xfId="0" applyFont="1" applyFill="1" applyBorder="1" applyAlignment="1" applyProtection="1">
      <alignment horizontal="center"/>
      <protection locked="0"/>
    </xf>
    <xf numFmtId="2" fontId="0" fillId="3" borderId="3" xfId="0" applyNumberFormat="1" applyFont="1" applyFill="1" applyBorder="1" applyAlignment="1" applyProtection="1">
      <alignment/>
      <protection locked="0"/>
    </xf>
    <xf numFmtId="1" fontId="0" fillId="3" borderId="3" xfId="0" applyNumberFormat="1" applyFont="1" applyFill="1" applyBorder="1" applyAlignment="1" applyProtection="1">
      <alignment/>
      <protection locked="0"/>
    </xf>
    <xf numFmtId="165" fontId="0" fillId="3" borderId="3" xfId="0" applyNumberFormat="1" applyFont="1" applyFill="1" applyBorder="1" applyAlignment="1" applyProtection="1">
      <alignment/>
      <protection locked="0"/>
    </xf>
    <xf numFmtId="165" fontId="0" fillId="3" borderId="3" xfId="0" applyNumberFormat="1" applyFont="1" applyFill="1" applyBorder="1" applyAlignment="1" applyProtection="1">
      <alignment/>
      <protection/>
    </xf>
    <xf numFmtId="1" fontId="0" fillId="3" borderId="3" xfId="0" applyNumberFormat="1" applyFont="1" applyFill="1" applyBorder="1" applyAlignment="1" applyProtection="1">
      <alignment/>
      <protection/>
    </xf>
    <xf numFmtId="2" fontId="0" fillId="3" borderId="3" xfId="0" applyNumberFormat="1" applyFont="1" applyFill="1" applyBorder="1" applyAlignment="1" applyProtection="1">
      <alignment/>
      <protection/>
    </xf>
    <xf numFmtId="2" fontId="0" fillId="3" borderId="2" xfId="0" applyNumberFormat="1" applyFont="1" applyFill="1" applyBorder="1" applyAlignment="1" applyProtection="1">
      <alignment/>
      <protection locked="0"/>
    </xf>
    <xf numFmtId="1" fontId="6" fillId="3" borderId="3" xfId="0" applyNumberFormat="1" applyFont="1" applyFill="1" applyBorder="1" applyAlignment="1" applyProtection="1">
      <alignment/>
      <protection/>
    </xf>
    <xf numFmtId="0" fontId="0" fillId="4" borderId="4" xfId="0" applyFont="1" applyFill="1" applyBorder="1" applyAlignment="1" applyProtection="1">
      <alignment horizontal="center"/>
      <protection locked="0"/>
    </xf>
    <xf numFmtId="2" fontId="0" fillId="4" borderId="5" xfId="0" applyNumberFormat="1" applyFont="1" applyFill="1" applyBorder="1" applyAlignment="1" applyProtection="1">
      <alignment/>
      <protection locked="0"/>
    </xf>
    <xf numFmtId="1" fontId="0" fillId="4" borderId="5" xfId="0" applyNumberFormat="1" applyFont="1" applyFill="1" applyBorder="1" applyAlignment="1" applyProtection="1">
      <alignment/>
      <protection locked="0"/>
    </xf>
    <xf numFmtId="165" fontId="0" fillId="4" borderId="5" xfId="0" applyNumberFormat="1" applyFont="1" applyFill="1" applyBorder="1" applyAlignment="1" applyProtection="1">
      <alignment/>
      <protection locked="0"/>
    </xf>
    <xf numFmtId="165" fontId="0" fillId="4" borderId="5" xfId="0" applyNumberFormat="1" applyFont="1" applyFill="1" applyBorder="1" applyAlignment="1" applyProtection="1">
      <alignment/>
      <protection/>
    </xf>
    <xf numFmtId="1" fontId="0" fillId="4" borderId="5" xfId="0" applyNumberFormat="1" applyFont="1" applyFill="1" applyBorder="1" applyAlignment="1" applyProtection="1">
      <alignment/>
      <protection/>
    </xf>
    <xf numFmtId="2" fontId="0" fillId="4" borderId="5" xfId="0" applyNumberFormat="1" applyFont="1" applyFill="1" applyBorder="1" applyAlignment="1" applyProtection="1">
      <alignment/>
      <protection/>
    </xf>
    <xf numFmtId="1" fontId="6" fillId="4" borderId="6" xfId="0" applyNumberFormat="1" applyFont="1" applyFill="1" applyBorder="1" applyAlignment="1" applyProtection="1">
      <alignment/>
      <protection/>
    </xf>
    <xf numFmtId="2" fontId="0" fillId="4" borderId="4" xfId="0" applyNumberFormat="1" applyFont="1" applyFill="1" applyBorder="1" applyAlignment="1" applyProtection="1">
      <alignment/>
      <protection locked="0"/>
    </xf>
    <xf numFmtId="1" fontId="6" fillId="4" borderId="5" xfId="0" applyNumberFormat="1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 horizontal="center"/>
      <protection locked="0"/>
    </xf>
    <xf numFmtId="2" fontId="0" fillId="3" borderId="5" xfId="0" applyNumberFormat="1" applyFont="1" applyFill="1" applyBorder="1" applyAlignment="1" applyProtection="1">
      <alignment/>
      <protection locked="0"/>
    </xf>
    <xf numFmtId="1" fontId="0" fillId="3" borderId="5" xfId="0" applyNumberFormat="1" applyFont="1" applyFill="1" applyBorder="1" applyAlignment="1" applyProtection="1">
      <alignment/>
      <protection locked="0"/>
    </xf>
    <xf numFmtId="165" fontId="0" fillId="3" borderId="5" xfId="0" applyNumberFormat="1" applyFont="1" applyFill="1" applyBorder="1" applyAlignment="1" applyProtection="1">
      <alignment/>
      <protection locked="0"/>
    </xf>
    <xf numFmtId="165" fontId="0" fillId="3" borderId="5" xfId="0" applyNumberFormat="1" applyFont="1" applyFill="1" applyBorder="1" applyAlignment="1" applyProtection="1">
      <alignment/>
      <protection/>
    </xf>
    <xf numFmtId="1" fontId="0" fillId="3" borderId="5" xfId="0" applyNumberFormat="1" applyFont="1" applyFill="1" applyBorder="1" applyAlignment="1" applyProtection="1">
      <alignment/>
      <protection/>
    </xf>
    <xf numFmtId="2" fontId="0" fillId="3" borderId="5" xfId="0" applyNumberFormat="1" applyFont="1" applyFill="1" applyBorder="1" applyAlignment="1" applyProtection="1">
      <alignment/>
      <protection/>
    </xf>
    <xf numFmtId="1" fontId="6" fillId="3" borderId="6" xfId="0" applyNumberFormat="1" applyFont="1" applyFill="1" applyBorder="1" applyAlignment="1" applyProtection="1">
      <alignment/>
      <protection/>
    </xf>
    <xf numFmtId="2" fontId="0" fillId="3" borderId="4" xfId="0" applyNumberFormat="1" applyFont="1" applyFill="1" applyBorder="1" applyAlignment="1" applyProtection="1">
      <alignment/>
      <protection locked="0"/>
    </xf>
    <xf numFmtId="1" fontId="6" fillId="3" borderId="5" xfId="0" applyNumberFormat="1" applyFont="1" applyFill="1" applyBorder="1" applyAlignment="1" applyProtection="1">
      <alignment/>
      <protection/>
    </xf>
    <xf numFmtId="0" fontId="0" fillId="4" borderId="7" xfId="0" applyFont="1" applyFill="1" applyBorder="1" applyAlignment="1" applyProtection="1">
      <alignment horizontal="center"/>
      <protection locked="0"/>
    </xf>
    <xf numFmtId="2" fontId="0" fillId="4" borderId="8" xfId="0" applyNumberFormat="1" applyFont="1" applyFill="1" applyBorder="1" applyAlignment="1" applyProtection="1">
      <alignment/>
      <protection locked="0"/>
    </xf>
    <xf numFmtId="1" fontId="0" fillId="4" borderId="8" xfId="0" applyNumberFormat="1" applyFont="1" applyFill="1" applyBorder="1" applyAlignment="1" applyProtection="1">
      <alignment/>
      <protection locked="0"/>
    </xf>
    <xf numFmtId="165" fontId="0" fillId="4" borderId="8" xfId="0" applyNumberFormat="1" applyFont="1" applyFill="1" applyBorder="1" applyAlignment="1" applyProtection="1">
      <alignment/>
      <protection locked="0"/>
    </xf>
    <xf numFmtId="165" fontId="0" fillId="4" borderId="8" xfId="0" applyNumberFormat="1" applyFont="1" applyFill="1" applyBorder="1" applyAlignment="1" applyProtection="1">
      <alignment/>
      <protection/>
    </xf>
    <xf numFmtId="1" fontId="0" fillId="4" borderId="8" xfId="0" applyNumberFormat="1" applyFont="1" applyFill="1" applyBorder="1" applyAlignment="1" applyProtection="1">
      <alignment/>
      <protection/>
    </xf>
    <xf numFmtId="2" fontId="0" fillId="4" borderId="8" xfId="0" applyNumberFormat="1" applyFont="1" applyFill="1" applyBorder="1" applyAlignment="1" applyProtection="1">
      <alignment/>
      <protection/>
    </xf>
    <xf numFmtId="1" fontId="6" fillId="4" borderId="9" xfId="0" applyNumberFormat="1" applyFont="1" applyFill="1" applyBorder="1" applyAlignment="1" applyProtection="1">
      <alignment/>
      <protection/>
    </xf>
    <xf numFmtId="1" fontId="6" fillId="4" borderId="8" xfId="0" applyNumberFormat="1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/>
      <protection/>
    </xf>
    <xf numFmtId="1" fontId="6" fillId="2" borderId="12" xfId="0" applyNumberFormat="1" applyFont="1" applyFill="1" applyBorder="1" applyAlignment="1" applyProtection="1">
      <alignment/>
      <protection/>
    </xf>
    <xf numFmtId="0" fontId="6" fillId="5" borderId="13" xfId="0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right"/>
    </xf>
    <xf numFmtId="1" fontId="8" fillId="3" borderId="2" xfId="0" applyNumberFormat="1" applyFont="1" applyFill="1" applyBorder="1" applyAlignment="1">
      <alignment horizontal="right"/>
    </xf>
    <xf numFmtId="166" fontId="8" fillId="3" borderId="2" xfId="0" applyNumberFormat="1" applyFont="1" applyFill="1" applyBorder="1" applyAlignment="1">
      <alignment/>
    </xf>
    <xf numFmtId="11" fontId="8" fillId="3" borderId="2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/>
    </xf>
    <xf numFmtId="1" fontId="8" fillId="3" borderId="14" xfId="0" applyNumberFormat="1" applyFont="1" applyFill="1" applyBorder="1" applyAlignment="1">
      <alignment horizontal="center"/>
    </xf>
    <xf numFmtId="165" fontId="8" fillId="3" borderId="14" xfId="0" applyNumberFormat="1" applyFont="1" applyFill="1" applyBorder="1" applyAlignment="1">
      <alignment horizontal="right"/>
    </xf>
    <xf numFmtId="1" fontId="8" fillId="3" borderId="14" xfId="0" applyNumberFormat="1" applyFont="1" applyFill="1" applyBorder="1" applyAlignment="1">
      <alignment horizontal="right"/>
    </xf>
    <xf numFmtId="166" fontId="8" fillId="3" borderId="14" xfId="0" applyNumberFormat="1" applyFont="1" applyFill="1" applyBorder="1" applyAlignment="1">
      <alignment/>
    </xf>
    <xf numFmtId="11" fontId="8" fillId="3" borderId="14" xfId="0" applyNumberFormat="1" applyFont="1" applyFill="1" applyBorder="1" applyAlignment="1">
      <alignment horizontal="right"/>
    </xf>
    <xf numFmtId="165" fontId="8" fillId="3" borderId="14" xfId="0" applyNumberFormat="1" applyFont="1" applyFill="1" applyBorder="1" applyAlignment="1">
      <alignment/>
    </xf>
    <xf numFmtId="1" fontId="8" fillId="3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/>
    </xf>
    <xf numFmtId="166" fontId="8" fillId="3" borderId="4" xfId="0" applyNumberFormat="1" applyFont="1" applyFill="1" applyBorder="1" applyAlignment="1">
      <alignment/>
    </xf>
    <xf numFmtId="1" fontId="8" fillId="3" borderId="4" xfId="0" applyNumberFormat="1" applyFont="1" applyFill="1" applyBorder="1" applyAlignment="1">
      <alignment/>
    </xf>
    <xf numFmtId="1" fontId="8" fillId="3" borderId="15" xfId="0" applyNumberFormat="1" applyFont="1" applyFill="1" applyBorder="1" applyAlignment="1">
      <alignment horizontal="center"/>
    </xf>
    <xf numFmtId="165" fontId="8" fillId="3" borderId="15" xfId="0" applyNumberFormat="1" applyFont="1" applyFill="1" applyBorder="1" applyAlignment="1">
      <alignment/>
    </xf>
    <xf numFmtId="1" fontId="8" fillId="3" borderId="15" xfId="0" applyNumberFormat="1" applyFont="1" applyFill="1" applyBorder="1" applyAlignment="1">
      <alignment/>
    </xf>
    <xf numFmtId="166" fontId="8" fillId="3" borderId="15" xfId="0" applyNumberFormat="1" applyFont="1" applyFill="1" applyBorder="1" applyAlignment="1">
      <alignment/>
    </xf>
    <xf numFmtId="1" fontId="8" fillId="3" borderId="7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/>
    </xf>
    <xf numFmtId="1" fontId="8" fillId="3" borderId="7" xfId="0" applyNumberFormat="1" applyFont="1" applyFill="1" applyBorder="1" applyAlignment="1">
      <alignment/>
    </xf>
    <xf numFmtId="166" fontId="8" fillId="3" borderId="7" xfId="0" applyNumberFormat="1" applyFont="1" applyFill="1" applyBorder="1" applyAlignment="1">
      <alignment/>
    </xf>
    <xf numFmtId="11" fontId="8" fillId="3" borderId="7" xfId="0" applyNumberFormat="1" applyFont="1" applyFill="1" applyBorder="1" applyAlignment="1">
      <alignment/>
    </xf>
    <xf numFmtId="165" fontId="8" fillId="3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 locked="0"/>
    </xf>
    <xf numFmtId="11" fontId="5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" fontId="6" fillId="2" borderId="11" xfId="0" applyNumberFormat="1" applyFont="1" applyFill="1" applyBorder="1" applyAlignment="1" applyProtection="1">
      <alignment/>
      <protection/>
    </xf>
    <xf numFmtId="1" fontId="6" fillId="2" borderId="16" xfId="0" applyNumberFormat="1" applyFont="1" applyFill="1" applyBorder="1" applyAlignment="1" applyProtection="1">
      <alignment/>
      <protection/>
    </xf>
    <xf numFmtId="1" fontId="6" fillId="2" borderId="17" xfId="0" applyNumberFormat="1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/>
    </xf>
    <xf numFmtId="1" fontId="0" fillId="3" borderId="19" xfId="0" applyNumberFormat="1" applyFont="1" applyFill="1" applyBorder="1" applyAlignment="1" applyProtection="1">
      <alignment/>
      <protection/>
    </xf>
    <xf numFmtId="1" fontId="0" fillId="4" borderId="20" xfId="0" applyNumberFormat="1" applyFont="1" applyFill="1" applyBorder="1" applyAlignment="1" applyProtection="1">
      <alignment/>
      <protection/>
    </xf>
    <xf numFmtId="1" fontId="0" fillId="3" borderId="20" xfId="0" applyNumberFormat="1" applyFont="1" applyFill="1" applyBorder="1" applyAlignment="1" applyProtection="1">
      <alignment/>
      <protection/>
    </xf>
    <xf numFmtId="1" fontId="0" fillId="4" borderId="21" xfId="0" applyNumberFormat="1" applyFont="1" applyFill="1" applyBorder="1" applyAlignment="1" applyProtection="1">
      <alignment/>
      <protection/>
    </xf>
    <xf numFmtId="2" fontId="0" fillId="3" borderId="2" xfId="0" applyNumberFormat="1" applyFont="1" applyFill="1" applyBorder="1" applyAlignment="1" applyProtection="1">
      <alignment/>
      <protection/>
    </xf>
    <xf numFmtId="2" fontId="0" fillId="4" borderId="4" xfId="0" applyNumberFormat="1" applyFont="1" applyFill="1" applyBorder="1" applyAlignment="1" applyProtection="1">
      <alignment/>
      <protection/>
    </xf>
    <xf numFmtId="2" fontId="0" fillId="3" borderId="4" xfId="0" applyNumberFormat="1" applyFont="1" applyFill="1" applyBorder="1" applyAlignment="1" applyProtection="1">
      <alignment/>
      <protection/>
    </xf>
    <xf numFmtId="2" fontId="0" fillId="4" borderId="7" xfId="0" applyNumberFormat="1" applyFont="1" applyFill="1" applyBorder="1" applyAlignment="1" applyProtection="1">
      <alignment/>
      <protection/>
    </xf>
    <xf numFmtId="1" fontId="0" fillId="3" borderId="3" xfId="0" applyNumberFormat="1" applyFont="1" applyFill="1" applyBorder="1" applyAlignment="1" applyProtection="1">
      <alignment/>
      <protection locked="0"/>
    </xf>
    <xf numFmtId="1" fontId="0" fillId="4" borderId="5" xfId="0" applyNumberFormat="1" applyFont="1" applyFill="1" applyBorder="1" applyAlignment="1" applyProtection="1">
      <alignment/>
      <protection locked="0"/>
    </xf>
    <xf numFmtId="1" fontId="0" fillId="3" borderId="5" xfId="0" applyNumberFormat="1" applyFont="1" applyFill="1" applyBorder="1" applyAlignment="1" applyProtection="1">
      <alignment/>
      <protection locked="0"/>
    </xf>
    <xf numFmtId="1" fontId="0" fillId="4" borderId="22" xfId="0" applyNumberFormat="1" applyFont="1" applyFill="1" applyBorder="1" applyAlignment="1" applyProtection="1">
      <alignment/>
      <protection locked="0"/>
    </xf>
    <xf numFmtId="1" fontId="6" fillId="4" borderId="22" xfId="0" applyNumberFormat="1" applyFont="1" applyFill="1" applyBorder="1" applyAlignment="1" applyProtection="1">
      <alignment/>
      <protection/>
    </xf>
    <xf numFmtId="1" fontId="6" fillId="2" borderId="13" xfId="0" applyNumberFormat="1" applyFont="1" applyFill="1" applyBorder="1" applyAlignment="1" applyProtection="1">
      <alignment/>
      <protection/>
    </xf>
    <xf numFmtId="164" fontId="6" fillId="3" borderId="23" xfId="0" applyNumberFormat="1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00390625" defaultRowHeight="12.75"/>
  <cols>
    <col min="1" max="6" width="15.875" style="0" customWidth="1"/>
  </cols>
  <sheetData>
    <row r="1" spans="1:6" ht="12.75">
      <c r="A1" s="71"/>
      <c r="B1" s="71"/>
      <c r="C1" s="71"/>
      <c r="D1" s="71"/>
      <c r="E1" s="71"/>
      <c r="F1" s="71"/>
    </row>
    <row r="2" spans="1:6" ht="12.75">
      <c r="A2" s="72"/>
      <c r="B2" s="73" t="s">
        <v>20</v>
      </c>
      <c r="C2" s="71"/>
      <c r="D2" s="71"/>
      <c r="E2" s="71"/>
      <c r="F2" s="71"/>
    </row>
    <row r="3" spans="1:6" ht="13.5" thickBot="1">
      <c r="A3" s="71"/>
      <c r="B3" s="71"/>
      <c r="C3" s="71"/>
      <c r="D3" s="71"/>
      <c r="E3" s="71"/>
      <c r="F3" s="71"/>
    </row>
    <row r="4" spans="1:6" ht="39" thickBot="1">
      <c r="A4" s="44" t="s">
        <v>21</v>
      </c>
      <c r="B4" s="44" t="s">
        <v>22</v>
      </c>
      <c r="C4" s="44" t="s">
        <v>23</v>
      </c>
      <c r="D4" s="44" t="s">
        <v>24</v>
      </c>
      <c r="E4" s="44" t="s">
        <v>25</v>
      </c>
      <c r="F4" s="44" t="s">
        <v>26</v>
      </c>
    </row>
    <row r="5" spans="1:6" ht="12.75">
      <c r="A5" s="45">
        <v>-50</v>
      </c>
      <c r="B5" s="46">
        <v>1.584</v>
      </c>
      <c r="C5" s="47">
        <v>1013</v>
      </c>
      <c r="D5" s="48">
        <v>9.23E-06</v>
      </c>
      <c r="E5" s="49">
        <v>0.0204</v>
      </c>
      <c r="F5" s="50">
        <f>D5*C5*B5/E5</f>
        <v>0.7259992235294116</v>
      </c>
    </row>
    <row r="6" spans="1:6" ht="12.75">
      <c r="A6" s="51">
        <v>-40</v>
      </c>
      <c r="B6" s="52">
        <v>1.515</v>
      </c>
      <c r="C6" s="53">
        <v>1013</v>
      </c>
      <c r="D6" s="54">
        <v>1.004E-05</v>
      </c>
      <c r="E6" s="55">
        <v>0.0212</v>
      </c>
      <c r="F6" s="56">
        <f>D6*C6*B6/E6</f>
        <v>0.7268083867924529</v>
      </c>
    </row>
    <row r="7" spans="1:6" ht="12.75">
      <c r="A7" s="51">
        <v>-30</v>
      </c>
      <c r="B7" s="52">
        <v>1.453</v>
      </c>
      <c r="C7" s="53">
        <v>1013</v>
      </c>
      <c r="D7" s="54">
        <v>1.08E-05</v>
      </c>
      <c r="E7" s="55">
        <v>0.022</v>
      </c>
      <c r="F7" s="56">
        <f>D7*C7*B7/E7</f>
        <v>0.722563690909091</v>
      </c>
    </row>
    <row r="8" spans="1:6" ht="12.75">
      <c r="A8" s="51">
        <v>-20</v>
      </c>
      <c r="B8" s="52">
        <v>1.395</v>
      </c>
      <c r="C8" s="53">
        <v>1009</v>
      </c>
      <c r="D8" s="54">
        <v>1.179E-05</v>
      </c>
      <c r="E8" s="55">
        <v>0.0228</v>
      </c>
      <c r="F8" s="56">
        <f aca="true" t="shared" si="0" ref="F8:F37">D8*C8*B8/E8</f>
        <v>0.7278540986842106</v>
      </c>
    </row>
    <row r="9" spans="1:6" ht="12.75">
      <c r="A9" s="51">
        <v>-10</v>
      </c>
      <c r="B9" s="52">
        <v>1.342</v>
      </c>
      <c r="C9" s="53">
        <v>1009</v>
      </c>
      <c r="D9" s="54">
        <v>1.243E-05</v>
      </c>
      <c r="E9" s="55">
        <v>0.0236</v>
      </c>
      <c r="F9" s="56">
        <f t="shared" si="0"/>
        <v>0.7131859974576271</v>
      </c>
    </row>
    <row r="10" spans="1:6" ht="12.75">
      <c r="A10" s="51">
        <v>0</v>
      </c>
      <c r="B10" s="52">
        <v>1.293</v>
      </c>
      <c r="C10" s="53">
        <v>1005</v>
      </c>
      <c r="D10" s="54">
        <v>1.328E-05</v>
      </c>
      <c r="E10" s="55">
        <v>0.0244</v>
      </c>
      <c r="F10" s="56">
        <f t="shared" si="0"/>
        <v>0.7072498032786884</v>
      </c>
    </row>
    <row r="11" spans="1:6" ht="12.75">
      <c r="A11" s="51">
        <v>10</v>
      </c>
      <c r="B11" s="52">
        <v>1.247</v>
      </c>
      <c r="C11" s="53">
        <v>1005</v>
      </c>
      <c r="D11" s="54">
        <v>1.416E-05</v>
      </c>
      <c r="E11" s="55">
        <v>0.0251</v>
      </c>
      <c r="F11" s="56">
        <f t="shared" si="0"/>
        <v>0.7070042868525896</v>
      </c>
    </row>
    <row r="12" spans="1:6" ht="12.75">
      <c r="A12" s="57">
        <v>20</v>
      </c>
      <c r="B12" s="58">
        <v>1.205</v>
      </c>
      <c r="C12" s="53">
        <v>1005</v>
      </c>
      <c r="D12" s="54">
        <v>1.506E-05</v>
      </c>
      <c r="E12" s="55">
        <v>0.0259</v>
      </c>
      <c r="F12" s="56">
        <f t="shared" si="0"/>
        <v>0.7041712934362934</v>
      </c>
    </row>
    <row r="13" spans="1:6" ht="12.75">
      <c r="A13" s="57">
        <v>30</v>
      </c>
      <c r="B13" s="58">
        <v>1.165</v>
      </c>
      <c r="C13" s="53">
        <v>1005</v>
      </c>
      <c r="D13" s="59">
        <v>1.6E-05</v>
      </c>
      <c r="E13" s="55">
        <v>0.0267</v>
      </c>
      <c r="F13" s="56">
        <f t="shared" si="0"/>
        <v>0.70161797752809</v>
      </c>
    </row>
    <row r="14" spans="1:6" ht="12.75">
      <c r="A14" s="57">
        <v>40</v>
      </c>
      <c r="B14" s="58">
        <v>1.128</v>
      </c>
      <c r="C14" s="53">
        <v>1005</v>
      </c>
      <c r="D14" s="59">
        <v>1.696E-05</v>
      </c>
      <c r="E14" s="55">
        <v>0.0276</v>
      </c>
      <c r="F14" s="56">
        <f t="shared" si="0"/>
        <v>0.6966135652173913</v>
      </c>
    </row>
    <row r="15" spans="1:6" ht="12.75">
      <c r="A15" s="57">
        <v>50</v>
      </c>
      <c r="B15" s="58">
        <v>1.093</v>
      </c>
      <c r="C15" s="53">
        <v>1005</v>
      </c>
      <c r="D15" s="59">
        <v>1.795E-05</v>
      </c>
      <c r="E15" s="55">
        <v>0.0283</v>
      </c>
      <c r="F15" s="56">
        <f t="shared" si="0"/>
        <v>0.6967295671378092</v>
      </c>
    </row>
    <row r="16" spans="1:6" ht="12.75">
      <c r="A16" s="57">
        <v>60</v>
      </c>
      <c r="B16" s="58">
        <v>1.06</v>
      </c>
      <c r="C16" s="53">
        <v>1005</v>
      </c>
      <c r="D16" s="59">
        <v>1.897E-05</v>
      </c>
      <c r="E16" s="55">
        <v>0.029</v>
      </c>
      <c r="F16" s="56">
        <f t="shared" si="0"/>
        <v>0.6968531379310345</v>
      </c>
    </row>
    <row r="17" spans="1:6" ht="12.75">
      <c r="A17" s="57">
        <v>70</v>
      </c>
      <c r="B17" s="58">
        <v>1.029</v>
      </c>
      <c r="C17" s="53">
        <v>1009</v>
      </c>
      <c r="D17" s="59">
        <v>2.002E-05</v>
      </c>
      <c r="E17" s="55">
        <v>0.0296</v>
      </c>
      <c r="F17" s="56">
        <f t="shared" si="0"/>
        <v>0.7022292304054054</v>
      </c>
    </row>
    <row r="18" spans="1:6" ht="12.75">
      <c r="A18" s="57">
        <v>80</v>
      </c>
      <c r="B18" s="58">
        <v>1</v>
      </c>
      <c r="C18" s="53">
        <v>1009</v>
      </c>
      <c r="D18" s="59">
        <v>2.109E-05</v>
      </c>
      <c r="E18" s="55">
        <v>0.0305</v>
      </c>
      <c r="F18" s="56">
        <f t="shared" si="0"/>
        <v>0.6976986885245902</v>
      </c>
    </row>
    <row r="19" spans="1:6" ht="12.75">
      <c r="A19" s="57">
        <v>90</v>
      </c>
      <c r="B19" s="58">
        <v>0.972</v>
      </c>
      <c r="C19" s="53">
        <v>1009</v>
      </c>
      <c r="D19" s="59">
        <v>2.21E-05</v>
      </c>
      <c r="E19" s="55">
        <v>0.0313</v>
      </c>
      <c r="F19" s="56">
        <f t="shared" si="0"/>
        <v>0.6924770223642173</v>
      </c>
    </row>
    <row r="20" spans="1:6" ht="12.75">
      <c r="A20" s="57">
        <v>100</v>
      </c>
      <c r="B20" s="58">
        <v>0.946</v>
      </c>
      <c r="C20" s="53">
        <v>1009</v>
      </c>
      <c r="D20" s="59">
        <v>2.313E-05</v>
      </c>
      <c r="E20" s="55">
        <v>0.0321</v>
      </c>
      <c r="F20" s="56">
        <f t="shared" si="0"/>
        <v>0.6877853214953272</v>
      </c>
    </row>
    <row r="21" spans="1:6" ht="12.75">
      <c r="A21" s="57">
        <v>120</v>
      </c>
      <c r="B21" s="58">
        <v>0.898</v>
      </c>
      <c r="C21" s="53">
        <v>1009</v>
      </c>
      <c r="D21" s="59">
        <v>2.545E-05</v>
      </c>
      <c r="E21" s="55">
        <v>0.0334</v>
      </c>
      <c r="F21" s="56">
        <f t="shared" si="0"/>
        <v>0.6904127814371258</v>
      </c>
    </row>
    <row r="22" spans="1:6" ht="12.75">
      <c r="A22" s="57">
        <v>140</v>
      </c>
      <c r="B22" s="58">
        <v>0.854</v>
      </c>
      <c r="C22" s="53">
        <v>1013</v>
      </c>
      <c r="D22" s="59">
        <v>2.78E-05</v>
      </c>
      <c r="E22" s="55">
        <v>0.0349</v>
      </c>
      <c r="F22" s="56">
        <f t="shared" si="0"/>
        <v>0.6891070372492838</v>
      </c>
    </row>
    <row r="23" spans="1:6" ht="12.75">
      <c r="A23" s="57">
        <v>160</v>
      </c>
      <c r="B23" s="58">
        <v>0.815</v>
      </c>
      <c r="C23" s="60">
        <v>1017</v>
      </c>
      <c r="D23" s="59">
        <v>3.009E-05</v>
      </c>
      <c r="E23" s="55">
        <v>0.0364</v>
      </c>
      <c r="F23" s="56">
        <f t="shared" si="0"/>
        <v>0.6851716195054945</v>
      </c>
    </row>
    <row r="24" spans="1:6" ht="12.75">
      <c r="A24" s="57">
        <v>180</v>
      </c>
      <c r="B24" s="58">
        <v>0.779</v>
      </c>
      <c r="C24" s="60">
        <v>1022</v>
      </c>
      <c r="D24" s="59">
        <v>3.249E-05</v>
      </c>
      <c r="E24" s="55">
        <v>0.0378</v>
      </c>
      <c r="F24" s="56">
        <f t="shared" si="0"/>
        <v>0.6842995666666667</v>
      </c>
    </row>
    <row r="25" spans="1:6" ht="12.75">
      <c r="A25" s="57">
        <v>200</v>
      </c>
      <c r="B25" s="58">
        <v>0.746</v>
      </c>
      <c r="C25" s="60">
        <v>1026</v>
      </c>
      <c r="D25" s="59">
        <v>3.485E-05</v>
      </c>
      <c r="E25" s="55">
        <v>0.0393</v>
      </c>
      <c r="F25" s="56">
        <f t="shared" si="0"/>
        <v>0.6787290229007633</v>
      </c>
    </row>
    <row r="26" spans="1:6" ht="12.75">
      <c r="A26" s="57">
        <v>250</v>
      </c>
      <c r="B26" s="58">
        <v>0.674</v>
      </c>
      <c r="C26" s="60">
        <v>1038</v>
      </c>
      <c r="D26" s="59">
        <v>4.061E-05</v>
      </c>
      <c r="E26" s="55">
        <v>0.0427</v>
      </c>
      <c r="F26" s="56">
        <f t="shared" si="0"/>
        <v>0.6653686960187354</v>
      </c>
    </row>
    <row r="27" spans="1:6" ht="12.75">
      <c r="A27" s="57">
        <v>300</v>
      </c>
      <c r="B27" s="58">
        <v>0.615</v>
      </c>
      <c r="C27" s="60">
        <v>1047</v>
      </c>
      <c r="D27" s="59">
        <v>4.833E-05</v>
      </c>
      <c r="E27" s="55">
        <v>0.046</v>
      </c>
      <c r="F27" s="56">
        <f t="shared" si="0"/>
        <v>0.6765201880434782</v>
      </c>
    </row>
    <row r="28" spans="1:6" ht="12.75">
      <c r="A28" s="57">
        <v>350</v>
      </c>
      <c r="B28" s="58">
        <v>0.566</v>
      </c>
      <c r="C28" s="60">
        <v>1059</v>
      </c>
      <c r="D28" s="59">
        <v>5.546E-05</v>
      </c>
      <c r="E28" s="55">
        <v>0.0491</v>
      </c>
      <c r="F28" s="56">
        <f t="shared" si="0"/>
        <v>0.6770344448065172</v>
      </c>
    </row>
    <row r="29" spans="1:6" ht="12.75">
      <c r="A29" s="57">
        <v>400</v>
      </c>
      <c r="B29" s="58">
        <v>0.524</v>
      </c>
      <c r="C29" s="60">
        <v>1068</v>
      </c>
      <c r="D29" s="59">
        <v>6.309E-05</v>
      </c>
      <c r="E29" s="55">
        <v>0.0521</v>
      </c>
      <c r="F29" s="56">
        <f t="shared" si="0"/>
        <v>0.677681053358925</v>
      </c>
    </row>
    <row r="30" spans="1:6" ht="12.75">
      <c r="A30" s="57">
        <v>500</v>
      </c>
      <c r="B30" s="58">
        <v>0.456</v>
      </c>
      <c r="C30" s="60">
        <v>1093</v>
      </c>
      <c r="D30" s="59">
        <v>7.938E-05</v>
      </c>
      <c r="E30" s="55">
        <v>0.0574</v>
      </c>
      <c r="F30" s="56">
        <f t="shared" si="0"/>
        <v>0.6892617951219514</v>
      </c>
    </row>
    <row r="31" spans="1:6" ht="12.75">
      <c r="A31" s="57">
        <v>600</v>
      </c>
      <c r="B31" s="58">
        <v>0.404</v>
      </c>
      <c r="C31" s="60">
        <v>1114</v>
      </c>
      <c r="D31" s="59">
        <v>9.689E-05</v>
      </c>
      <c r="E31" s="55">
        <v>0.0622</v>
      </c>
      <c r="F31" s="56">
        <f t="shared" si="0"/>
        <v>0.7010599009646303</v>
      </c>
    </row>
    <row r="32" spans="1:6" ht="12.75">
      <c r="A32" s="57">
        <v>700</v>
      </c>
      <c r="B32" s="58">
        <v>0.362</v>
      </c>
      <c r="C32" s="60">
        <v>1135</v>
      </c>
      <c r="D32" s="59">
        <v>0.0001154</v>
      </c>
      <c r="E32" s="55">
        <v>0.0671</v>
      </c>
      <c r="F32" s="56">
        <f t="shared" si="0"/>
        <v>0.7066229210134128</v>
      </c>
    </row>
    <row r="33" spans="1:6" ht="12.75">
      <c r="A33" s="57">
        <v>800</v>
      </c>
      <c r="B33" s="58">
        <v>0.329</v>
      </c>
      <c r="C33" s="60">
        <v>1156</v>
      </c>
      <c r="D33" s="59">
        <v>0.0001348</v>
      </c>
      <c r="E33" s="55">
        <v>0.0718</v>
      </c>
      <c r="F33" s="56">
        <f t="shared" si="0"/>
        <v>0.7140344735376044</v>
      </c>
    </row>
    <row r="34" spans="1:6" ht="12.75">
      <c r="A34" s="57">
        <v>900</v>
      </c>
      <c r="B34" s="58">
        <v>0.301</v>
      </c>
      <c r="C34" s="60">
        <v>1172</v>
      </c>
      <c r="D34" s="59">
        <v>0.0001551</v>
      </c>
      <c r="E34" s="55">
        <v>0.0763</v>
      </c>
      <c r="F34" s="56">
        <f t="shared" si="0"/>
        <v>0.7171027155963302</v>
      </c>
    </row>
    <row r="35" spans="1:6" ht="12.75">
      <c r="A35" s="61">
        <v>1000</v>
      </c>
      <c r="B35" s="62">
        <v>0.277</v>
      </c>
      <c r="C35" s="63">
        <v>1185</v>
      </c>
      <c r="D35" s="64">
        <v>0.0001771</v>
      </c>
      <c r="E35" s="55">
        <v>0.0807</v>
      </c>
      <c r="F35" s="56">
        <f t="shared" si="0"/>
        <v>0.7203493122676581</v>
      </c>
    </row>
    <row r="36" spans="1:6" ht="12.75">
      <c r="A36" s="61">
        <v>1100</v>
      </c>
      <c r="B36" s="62">
        <v>0.257</v>
      </c>
      <c r="C36" s="63">
        <v>1197</v>
      </c>
      <c r="D36" s="64">
        <v>0.0001993</v>
      </c>
      <c r="E36" s="55">
        <v>0.085</v>
      </c>
      <c r="F36" s="56">
        <f t="shared" si="0"/>
        <v>0.7212995258823529</v>
      </c>
    </row>
    <row r="37" spans="1:6" ht="13.5" thickBot="1">
      <c r="A37" s="65">
        <v>1200</v>
      </c>
      <c r="B37" s="66">
        <v>0.239</v>
      </c>
      <c r="C37" s="67">
        <v>1210</v>
      </c>
      <c r="D37" s="68">
        <v>0.0002337</v>
      </c>
      <c r="E37" s="69">
        <v>0.0915</v>
      </c>
      <c r="F37" s="70">
        <f t="shared" si="0"/>
        <v>0.7386197049180327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tabSelected="1" workbookViewId="0" topLeftCell="D1">
      <selection activeCell="AB13" sqref="AB13"/>
    </sheetView>
  </sheetViews>
  <sheetFormatPr defaultColWidth="9.00390625" defaultRowHeight="12.75" outlineLevelCol="1"/>
  <cols>
    <col min="1" max="6" width="12.875" style="0" customWidth="1"/>
    <col min="7" max="7" width="12.875" style="0" hidden="1" customWidth="1" outlineLevel="1"/>
    <col min="8" max="8" width="12.875" style="0" customWidth="1" collapsed="1"/>
    <col min="9" max="14" width="12.875" style="0" customWidth="1"/>
    <col min="15" max="22" width="12.875" style="0" hidden="1" customWidth="1" outlineLevel="1"/>
    <col min="23" max="23" width="12.875" style="0" customWidth="1" collapsed="1"/>
    <col min="24" max="26" width="12.875" style="0" customWidth="1"/>
  </cols>
  <sheetData>
    <row r="1" spans="1:26" ht="13.5">
      <c r="A1" s="74"/>
      <c r="B1" s="74"/>
      <c r="C1" s="74"/>
      <c r="D1" s="74"/>
      <c r="E1" s="74"/>
      <c r="F1" s="74"/>
      <c r="G1" s="74"/>
      <c r="H1" s="75" t="s">
        <v>0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6"/>
      <c r="Z1" s="74"/>
    </row>
    <row r="2" spans="1:26" ht="13.5">
      <c r="A2" s="77"/>
      <c r="B2" s="75" t="s">
        <v>1</v>
      </c>
      <c r="C2" s="78"/>
      <c r="D2" s="78"/>
      <c r="E2" s="79">
        <v>1.2</v>
      </c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6"/>
      <c r="Z2" s="74"/>
    </row>
    <row r="3" spans="1:26" ht="13.5">
      <c r="A3" s="77"/>
      <c r="B3" s="75" t="s">
        <v>2</v>
      </c>
      <c r="C3" s="78"/>
      <c r="D3" s="78"/>
      <c r="E3" s="80">
        <v>1.5E-05</v>
      </c>
      <c r="F3" s="74"/>
      <c r="G3" s="74"/>
      <c r="H3" s="74"/>
      <c r="I3" s="74"/>
      <c r="J3" s="74"/>
      <c r="K3" s="75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6"/>
      <c r="Z3" s="74"/>
    </row>
    <row r="4" spans="1:26" ht="14.25" thickBot="1">
      <c r="A4" s="77"/>
      <c r="B4" s="74"/>
      <c r="C4" s="74"/>
      <c r="D4" s="74"/>
      <c r="E4" s="74"/>
      <c r="F4" s="74"/>
      <c r="G4" s="74"/>
      <c r="H4" s="74"/>
      <c r="I4" s="81"/>
      <c r="J4" s="74"/>
      <c r="K4" s="75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6"/>
      <c r="Z4" s="74"/>
    </row>
    <row r="5" spans="1:26" ht="144.75" thickBot="1">
      <c r="A5" s="1" t="s">
        <v>3</v>
      </c>
      <c r="B5" s="1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1" t="s">
        <v>10</v>
      </c>
      <c r="I5" s="1" t="s">
        <v>11</v>
      </c>
      <c r="J5" s="2" t="s">
        <v>36</v>
      </c>
      <c r="K5" s="2" t="s">
        <v>12</v>
      </c>
      <c r="L5" s="2" t="s">
        <v>13</v>
      </c>
      <c r="M5" s="2" t="s">
        <v>14</v>
      </c>
      <c r="N5" s="1" t="s">
        <v>15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16</v>
      </c>
      <c r="X5" s="2" t="s">
        <v>35</v>
      </c>
      <c r="Y5" s="2" t="s">
        <v>17</v>
      </c>
      <c r="Z5" s="1" t="s">
        <v>18</v>
      </c>
    </row>
    <row r="6" spans="1:26" ht="12.75">
      <c r="A6" s="3">
        <v>1</v>
      </c>
      <c r="B6" s="4">
        <v>36000</v>
      </c>
      <c r="C6" s="5">
        <v>800</v>
      </c>
      <c r="D6" s="5">
        <v>750</v>
      </c>
      <c r="E6" s="6">
        <v>1</v>
      </c>
      <c r="F6" s="7">
        <f>C6*D6*E6/1000000</f>
        <v>0.6</v>
      </c>
      <c r="G6" s="8">
        <f>IF(E6=1,2*(C6+D6),PI()*C6)</f>
        <v>3100</v>
      </c>
      <c r="H6" s="8">
        <f>IF(C6=0,0,4000000*F6/G6)</f>
        <v>774.1935483870968</v>
      </c>
      <c r="I6" s="6">
        <v>40</v>
      </c>
      <c r="J6" s="4">
        <v>1</v>
      </c>
      <c r="K6" s="9">
        <f>IF(F6=0,0,B6/(3600*F6))</f>
        <v>16.666666666666668</v>
      </c>
      <c r="L6" s="8">
        <f>K6*H6/(1000*$E$3)</f>
        <v>860215.0537634409</v>
      </c>
      <c r="M6" s="7">
        <f>IF(L6=0,0,0.11*((J6/H6)+(68/L6))^0.25)</f>
        <v>0.021165552443947282</v>
      </c>
      <c r="N6" s="102">
        <f>IF(H6=0,0,1000*M6*I6*$E$2*K6*K6/(2*H6))</f>
        <v>182.25892382287935</v>
      </c>
      <c r="O6" s="88">
        <v>0</v>
      </c>
      <c r="P6" s="92">
        <v>1.2</v>
      </c>
      <c r="Q6" s="88">
        <v>0</v>
      </c>
      <c r="R6" s="92">
        <v>1.2</v>
      </c>
      <c r="S6" s="88">
        <v>0</v>
      </c>
      <c r="T6" s="92">
        <v>1.2</v>
      </c>
      <c r="U6" s="88">
        <v>0</v>
      </c>
      <c r="V6" s="92">
        <v>1.2</v>
      </c>
      <c r="W6" s="10">
        <v>0</v>
      </c>
      <c r="X6" s="96">
        <v>0</v>
      </c>
      <c r="Y6" s="11">
        <f aca="true" t="shared" si="0" ref="Y6:Y45">X6+$E$2*W6*K6*K6/2</f>
        <v>0</v>
      </c>
      <c r="Z6" s="11">
        <f aca="true" t="shared" si="1" ref="Z6:Z45">N6+Y6</f>
        <v>182.25892382287935</v>
      </c>
    </row>
    <row r="7" spans="1:26" ht="12.75">
      <c r="A7" s="12">
        <v>2</v>
      </c>
      <c r="B7" s="13">
        <v>0</v>
      </c>
      <c r="C7" s="14">
        <v>0</v>
      </c>
      <c r="D7" s="14">
        <v>0</v>
      </c>
      <c r="E7" s="15">
        <v>1</v>
      </c>
      <c r="F7" s="16">
        <f>C7*D7*E7/1000000</f>
        <v>0</v>
      </c>
      <c r="G7" s="17">
        <f>IF(E7=1,2*(C7+D7),PI()*C7)</f>
        <v>0</v>
      </c>
      <c r="H7" s="17">
        <f>IF(C7=0,0,4000000*F7/G7)</f>
        <v>0</v>
      </c>
      <c r="I7" s="15">
        <v>3.6</v>
      </c>
      <c r="J7" s="13">
        <v>0.2</v>
      </c>
      <c r="K7" s="18">
        <f>IF(F7=0,0,B7/(3600*F7))</f>
        <v>0</v>
      </c>
      <c r="L7" s="17">
        <f>K7*H7/(1000*$E$3)</f>
        <v>0</v>
      </c>
      <c r="M7" s="16">
        <f>IF(L7=0,0,0.11*((J7/H7)+(68/L7))^0.25)</f>
        <v>0</v>
      </c>
      <c r="N7" s="19">
        <f>IF(H7=0,0,1000*M7*I7*$E$2*K7*K7/(2*H7))</f>
        <v>0</v>
      </c>
      <c r="O7" s="89">
        <v>0</v>
      </c>
      <c r="P7" s="93">
        <v>1.2</v>
      </c>
      <c r="Q7" s="89">
        <v>0</v>
      </c>
      <c r="R7" s="93">
        <v>1.2</v>
      </c>
      <c r="S7" s="89">
        <v>0</v>
      </c>
      <c r="T7" s="93">
        <v>1.2</v>
      </c>
      <c r="U7" s="89">
        <v>0</v>
      </c>
      <c r="V7" s="93">
        <v>1.2</v>
      </c>
      <c r="W7" s="20">
        <v>0</v>
      </c>
      <c r="X7" s="97">
        <v>0</v>
      </c>
      <c r="Y7" s="21">
        <f t="shared" si="0"/>
        <v>0</v>
      </c>
      <c r="Z7" s="21">
        <f t="shared" si="1"/>
        <v>0</v>
      </c>
    </row>
    <row r="8" spans="1:26" ht="12.75">
      <c r="A8" s="22">
        <v>3</v>
      </c>
      <c r="B8" s="23">
        <v>0</v>
      </c>
      <c r="C8" s="24">
        <v>0</v>
      </c>
      <c r="D8" s="24">
        <v>0</v>
      </c>
      <c r="E8" s="25">
        <v>1</v>
      </c>
      <c r="F8" s="26">
        <f aca="true" t="shared" si="2" ref="F8:F45">C8*D8*E8/1000000</f>
        <v>0</v>
      </c>
      <c r="G8" s="27">
        <f aca="true" t="shared" si="3" ref="G8:G45">IF(E8=1,2*(C8+D8),PI()*C8)</f>
        <v>0</v>
      </c>
      <c r="H8" s="27">
        <f aca="true" t="shared" si="4" ref="H8:H45">IF(C8=0,0,4000000*F8/G8)</f>
        <v>0</v>
      </c>
      <c r="I8" s="25">
        <v>3.6</v>
      </c>
      <c r="J8" s="23">
        <v>0.2</v>
      </c>
      <c r="K8" s="28">
        <f aca="true" t="shared" si="5" ref="K8:K45">IF(F8=0,0,B8/(3600*F8))</f>
        <v>0</v>
      </c>
      <c r="L8" s="27">
        <f aca="true" t="shared" si="6" ref="L8:L45">K8*H8/(1000*$E$3)</f>
        <v>0</v>
      </c>
      <c r="M8" s="26">
        <f aca="true" t="shared" si="7" ref="M8:M45">IF(L8=0,0,0.11*((J8/H8)+(68/L8))^0.25)</f>
        <v>0</v>
      </c>
      <c r="N8" s="29">
        <f aca="true" t="shared" si="8" ref="N8:N45">IF(H8=0,0,1000*M8*I8*$E$2*K8*K8/(2*H8))</f>
        <v>0</v>
      </c>
      <c r="O8" s="90">
        <v>0</v>
      </c>
      <c r="P8" s="94">
        <v>1.2</v>
      </c>
      <c r="Q8" s="90">
        <v>0</v>
      </c>
      <c r="R8" s="94">
        <v>1.2</v>
      </c>
      <c r="S8" s="90">
        <v>0</v>
      </c>
      <c r="T8" s="94">
        <v>1.2</v>
      </c>
      <c r="U8" s="90">
        <v>0</v>
      </c>
      <c r="V8" s="94">
        <v>1.2</v>
      </c>
      <c r="W8" s="30">
        <v>0</v>
      </c>
      <c r="X8" s="98">
        <v>0</v>
      </c>
      <c r="Y8" s="31">
        <f t="shared" si="0"/>
        <v>0</v>
      </c>
      <c r="Z8" s="31">
        <f t="shared" si="1"/>
        <v>0</v>
      </c>
    </row>
    <row r="9" spans="1:26" ht="12.75">
      <c r="A9" s="12">
        <v>4</v>
      </c>
      <c r="B9" s="13">
        <v>0</v>
      </c>
      <c r="C9" s="14">
        <v>0</v>
      </c>
      <c r="D9" s="14">
        <v>0</v>
      </c>
      <c r="E9" s="15">
        <v>1</v>
      </c>
      <c r="F9" s="16">
        <f t="shared" si="2"/>
        <v>0</v>
      </c>
      <c r="G9" s="17">
        <f t="shared" si="3"/>
        <v>0</v>
      </c>
      <c r="H9" s="17">
        <f t="shared" si="4"/>
        <v>0</v>
      </c>
      <c r="I9" s="15">
        <v>3.6</v>
      </c>
      <c r="J9" s="13">
        <v>0.2</v>
      </c>
      <c r="K9" s="18">
        <f t="shared" si="5"/>
        <v>0</v>
      </c>
      <c r="L9" s="17">
        <f t="shared" si="6"/>
        <v>0</v>
      </c>
      <c r="M9" s="16">
        <f t="shared" si="7"/>
        <v>0</v>
      </c>
      <c r="N9" s="19">
        <f t="shared" si="8"/>
        <v>0</v>
      </c>
      <c r="O9" s="89">
        <v>0</v>
      </c>
      <c r="P9" s="93">
        <v>1.2</v>
      </c>
      <c r="Q9" s="89">
        <v>0</v>
      </c>
      <c r="R9" s="93">
        <v>1.2</v>
      </c>
      <c r="S9" s="89">
        <v>0</v>
      </c>
      <c r="T9" s="93">
        <v>1.2</v>
      </c>
      <c r="U9" s="89">
        <v>0</v>
      </c>
      <c r="V9" s="93">
        <v>1.2</v>
      </c>
      <c r="W9" s="20">
        <v>0</v>
      </c>
      <c r="X9" s="97">
        <v>0</v>
      </c>
      <c r="Y9" s="21">
        <f t="shared" si="0"/>
        <v>0</v>
      </c>
      <c r="Z9" s="21">
        <f t="shared" si="1"/>
        <v>0</v>
      </c>
    </row>
    <row r="10" spans="1:26" ht="12.75">
      <c r="A10" s="22">
        <v>5</v>
      </c>
      <c r="B10" s="23">
        <v>0</v>
      </c>
      <c r="C10" s="24">
        <v>0</v>
      </c>
      <c r="D10" s="24">
        <v>0</v>
      </c>
      <c r="E10" s="25">
        <v>1</v>
      </c>
      <c r="F10" s="26">
        <f t="shared" si="2"/>
        <v>0</v>
      </c>
      <c r="G10" s="27">
        <f t="shared" si="3"/>
        <v>0</v>
      </c>
      <c r="H10" s="27">
        <f t="shared" si="4"/>
        <v>0</v>
      </c>
      <c r="I10" s="25">
        <v>3.6</v>
      </c>
      <c r="J10" s="23">
        <v>0.2</v>
      </c>
      <c r="K10" s="28">
        <f t="shared" si="5"/>
        <v>0</v>
      </c>
      <c r="L10" s="27">
        <f t="shared" si="6"/>
        <v>0</v>
      </c>
      <c r="M10" s="26">
        <f t="shared" si="7"/>
        <v>0</v>
      </c>
      <c r="N10" s="29">
        <f t="shared" si="8"/>
        <v>0</v>
      </c>
      <c r="O10" s="90">
        <v>0</v>
      </c>
      <c r="P10" s="94">
        <v>1.2</v>
      </c>
      <c r="Q10" s="90">
        <v>0</v>
      </c>
      <c r="R10" s="94">
        <v>1.2</v>
      </c>
      <c r="S10" s="90">
        <v>0</v>
      </c>
      <c r="T10" s="94">
        <v>1.2</v>
      </c>
      <c r="U10" s="90">
        <v>0</v>
      </c>
      <c r="V10" s="94">
        <v>1.2</v>
      </c>
      <c r="W10" s="30">
        <v>0</v>
      </c>
      <c r="X10" s="98">
        <v>0</v>
      </c>
      <c r="Y10" s="31">
        <f t="shared" si="0"/>
        <v>0</v>
      </c>
      <c r="Z10" s="31">
        <f t="shared" si="1"/>
        <v>0</v>
      </c>
    </row>
    <row r="11" spans="1:26" ht="12.75">
      <c r="A11" s="12">
        <v>6</v>
      </c>
      <c r="B11" s="13">
        <v>0</v>
      </c>
      <c r="C11" s="14">
        <v>0</v>
      </c>
      <c r="D11" s="14">
        <v>0</v>
      </c>
      <c r="E11" s="15">
        <v>1</v>
      </c>
      <c r="F11" s="16">
        <f t="shared" si="2"/>
        <v>0</v>
      </c>
      <c r="G11" s="17">
        <f t="shared" si="3"/>
        <v>0</v>
      </c>
      <c r="H11" s="17">
        <f t="shared" si="4"/>
        <v>0</v>
      </c>
      <c r="I11" s="15">
        <v>3.6</v>
      </c>
      <c r="J11" s="13">
        <v>0.2</v>
      </c>
      <c r="K11" s="18">
        <f t="shared" si="5"/>
        <v>0</v>
      </c>
      <c r="L11" s="17">
        <f t="shared" si="6"/>
        <v>0</v>
      </c>
      <c r="M11" s="16">
        <f t="shared" si="7"/>
        <v>0</v>
      </c>
      <c r="N11" s="19">
        <f t="shared" si="8"/>
        <v>0</v>
      </c>
      <c r="O11" s="89">
        <v>0</v>
      </c>
      <c r="P11" s="93">
        <v>1.2</v>
      </c>
      <c r="Q11" s="89">
        <v>0</v>
      </c>
      <c r="R11" s="93">
        <v>1.2</v>
      </c>
      <c r="S11" s="89">
        <v>0</v>
      </c>
      <c r="T11" s="93">
        <v>1.2</v>
      </c>
      <c r="U11" s="89">
        <v>0</v>
      </c>
      <c r="V11" s="93">
        <v>1.2</v>
      </c>
      <c r="W11" s="20">
        <v>0</v>
      </c>
      <c r="X11" s="97">
        <v>0</v>
      </c>
      <c r="Y11" s="21">
        <f t="shared" si="0"/>
        <v>0</v>
      </c>
      <c r="Z11" s="21">
        <f t="shared" si="1"/>
        <v>0</v>
      </c>
    </row>
    <row r="12" spans="1:26" ht="12.75">
      <c r="A12" s="22">
        <v>7</v>
      </c>
      <c r="B12" s="23">
        <v>0</v>
      </c>
      <c r="C12" s="24">
        <v>0</v>
      </c>
      <c r="D12" s="24">
        <v>0</v>
      </c>
      <c r="E12" s="25">
        <v>1</v>
      </c>
      <c r="F12" s="26">
        <f t="shared" si="2"/>
        <v>0</v>
      </c>
      <c r="G12" s="27">
        <f t="shared" si="3"/>
        <v>0</v>
      </c>
      <c r="H12" s="27">
        <f t="shared" si="4"/>
        <v>0</v>
      </c>
      <c r="I12" s="25">
        <v>3</v>
      </c>
      <c r="J12" s="23">
        <v>0.4</v>
      </c>
      <c r="K12" s="28">
        <f t="shared" si="5"/>
        <v>0</v>
      </c>
      <c r="L12" s="27">
        <f t="shared" si="6"/>
        <v>0</v>
      </c>
      <c r="M12" s="26">
        <f t="shared" si="7"/>
        <v>0</v>
      </c>
      <c r="N12" s="29">
        <f t="shared" si="8"/>
        <v>0</v>
      </c>
      <c r="O12" s="90">
        <v>0</v>
      </c>
      <c r="P12" s="94">
        <v>1.2</v>
      </c>
      <c r="Q12" s="90">
        <v>0</v>
      </c>
      <c r="R12" s="94">
        <v>1.2</v>
      </c>
      <c r="S12" s="90">
        <v>0</v>
      </c>
      <c r="T12" s="94">
        <v>1.2</v>
      </c>
      <c r="U12" s="90">
        <v>0</v>
      </c>
      <c r="V12" s="94">
        <v>1.2</v>
      </c>
      <c r="W12" s="30">
        <v>0.5</v>
      </c>
      <c r="X12" s="98">
        <v>0</v>
      </c>
      <c r="Y12" s="31">
        <f t="shared" si="0"/>
        <v>0</v>
      </c>
      <c r="Z12" s="31">
        <f t="shared" si="1"/>
        <v>0</v>
      </c>
    </row>
    <row r="13" spans="1:26" ht="12.75">
      <c r="A13" s="12">
        <v>8</v>
      </c>
      <c r="B13" s="13">
        <v>0</v>
      </c>
      <c r="C13" s="14">
        <v>0</v>
      </c>
      <c r="D13" s="14">
        <v>0</v>
      </c>
      <c r="E13" s="15">
        <v>1</v>
      </c>
      <c r="F13" s="16">
        <f t="shared" si="2"/>
        <v>0</v>
      </c>
      <c r="G13" s="17">
        <f t="shared" si="3"/>
        <v>0</v>
      </c>
      <c r="H13" s="17">
        <f t="shared" si="4"/>
        <v>0</v>
      </c>
      <c r="I13" s="15">
        <v>3</v>
      </c>
      <c r="J13" s="13">
        <v>0.4</v>
      </c>
      <c r="K13" s="18">
        <f t="shared" si="5"/>
        <v>0</v>
      </c>
      <c r="L13" s="17">
        <f t="shared" si="6"/>
        <v>0</v>
      </c>
      <c r="M13" s="16">
        <f t="shared" si="7"/>
        <v>0</v>
      </c>
      <c r="N13" s="19">
        <f t="shared" si="8"/>
        <v>0</v>
      </c>
      <c r="O13" s="89">
        <v>0</v>
      </c>
      <c r="P13" s="93">
        <v>1.2</v>
      </c>
      <c r="Q13" s="89">
        <v>0</v>
      </c>
      <c r="R13" s="93">
        <v>1.2</v>
      </c>
      <c r="S13" s="89">
        <v>0</v>
      </c>
      <c r="T13" s="93">
        <v>1.2</v>
      </c>
      <c r="U13" s="89">
        <v>0</v>
      </c>
      <c r="V13" s="93">
        <v>1.2</v>
      </c>
      <c r="W13" s="20">
        <v>0.5</v>
      </c>
      <c r="X13" s="97">
        <v>0</v>
      </c>
      <c r="Y13" s="21">
        <f t="shared" si="0"/>
        <v>0</v>
      </c>
      <c r="Z13" s="21">
        <f t="shared" si="1"/>
        <v>0</v>
      </c>
    </row>
    <row r="14" spans="1:26" ht="12.75">
      <c r="A14" s="22">
        <v>9</v>
      </c>
      <c r="B14" s="23">
        <v>0</v>
      </c>
      <c r="C14" s="24">
        <v>0</v>
      </c>
      <c r="D14" s="24">
        <v>0</v>
      </c>
      <c r="E14" s="25">
        <v>1</v>
      </c>
      <c r="F14" s="26">
        <f t="shared" si="2"/>
        <v>0</v>
      </c>
      <c r="G14" s="27">
        <f t="shared" si="3"/>
        <v>0</v>
      </c>
      <c r="H14" s="27">
        <f t="shared" si="4"/>
        <v>0</v>
      </c>
      <c r="I14" s="25">
        <v>20</v>
      </c>
      <c r="J14" s="23">
        <v>0.4</v>
      </c>
      <c r="K14" s="28">
        <f t="shared" si="5"/>
        <v>0</v>
      </c>
      <c r="L14" s="27">
        <f t="shared" si="6"/>
        <v>0</v>
      </c>
      <c r="M14" s="26">
        <f t="shared" si="7"/>
        <v>0</v>
      </c>
      <c r="N14" s="29">
        <f t="shared" si="8"/>
        <v>0</v>
      </c>
      <c r="O14" s="90">
        <v>0</v>
      </c>
      <c r="P14" s="94">
        <v>1.2</v>
      </c>
      <c r="Q14" s="90">
        <v>0</v>
      </c>
      <c r="R14" s="94">
        <v>1.2</v>
      </c>
      <c r="S14" s="90">
        <v>0</v>
      </c>
      <c r="T14" s="94">
        <v>1.2</v>
      </c>
      <c r="U14" s="90">
        <v>0</v>
      </c>
      <c r="V14" s="94">
        <v>1.2</v>
      </c>
      <c r="W14" s="30">
        <v>0.5</v>
      </c>
      <c r="X14" s="98">
        <v>0</v>
      </c>
      <c r="Y14" s="31">
        <f t="shared" si="0"/>
        <v>0</v>
      </c>
      <c r="Z14" s="31">
        <f t="shared" si="1"/>
        <v>0</v>
      </c>
    </row>
    <row r="15" spans="1:26" ht="12.75">
      <c r="A15" s="12">
        <v>10</v>
      </c>
      <c r="B15" s="13">
        <v>0</v>
      </c>
      <c r="C15" s="14">
        <v>0</v>
      </c>
      <c r="D15" s="14">
        <v>0</v>
      </c>
      <c r="E15" s="15">
        <v>1</v>
      </c>
      <c r="F15" s="16">
        <f t="shared" si="2"/>
        <v>0</v>
      </c>
      <c r="G15" s="17">
        <f t="shared" si="3"/>
        <v>0</v>
      </c>
      <c r="H15" s="17">
        <f t="shared" si="4"/>
        <v>0</v>
      </c>
      <c r="I15" s="15">
        <v>3</v>
      </c>
      <c r="J15" s="13">
        <v>0.4</v>
      </c>
      <c r="K15" s="18">
        <f t="shared" si="5"/>
        <v>0</v>
      </c>
      <c r="L15" s="17">
        <f t="shared" si="6"/>
        <v>0</v>
      </c>
      <c r="M15" s="16">
        <f t="shared" si="7"/>
        <v>0</v>
      </c>
      <c r="N15" s="19">
        <f t="shared" si="8"/>
        <v>0</v>
      </c>
      <c r="O15" s="89">
        <v>0</v>
      </c>
      <c r="P15" s="93">
        <v>1.2</v>
      </c>
      <c r="Q15" s="89">
        <v>0</v>
      </c>
      <c r="R15" s="93">
        <v>1.2</v>
      </c>
      <c r="S15" s="89">
        <v>0</v>
      </c>
      <c r="T15" s="93">
        <v>1.2</v>
      </c>
      <c r="U15" s="89">
        <v>0</v>
      </c>
      <c r="V15" s="93">
        <v>1.2</v>
      </c>
      <c r="W15" s="20">
        <v>0.5</v>
      </c>
      <c r="X15" s="97">
        <v>0</v>
      </c>
      <c r="Y15" s="21">
        <f t="shared" si="0"/>
        <v>0</v>
      </c>
      <c r="Z15" s="21">
        <f t="shared" si="1"/>
        <v>0</v>
      </c>
    </row>
    <row r="16" spans="1:26" ht="12.75">
      <c r="A16" s="22">
        <v>11</v>
      </c>
      <c r="B16" s="23">
        <v>0</v>
      </c>
      <c r="C16" s="24">
        <v>0</v>
      </c>
      <c r="D16" s="24">
        <v>0</v>
      </c>
      <c r="E16" s="25">
        <v>1</v>
      </c>
      <c r="F16" s="26">
        <f t="shared" si="2"/>
        <v>0</v>
      </c>
      <c r="G16" s="27">
        <f t="shared" si="3"/>
        <v>0</v>
      </c>
      <c r="H16" s="27">
        <f t="shared" si="4"/>
        <v>0</v>
      </c>
      <c r="I16" s="25">
        <v>3</v>
      </c>
      <c r="J16" s="23">
        <v>0.4</v>
      </c>
      <c r="K16" s="28">
        <f t="shared" si="5"/>
        <v>0</v>
      </c>
      <c r="L16" s="27">
        <f t="shared" si="6"/>
        <v>0</v>
      </c>
      <c r="M16" s="26">
        <f t="shared" si="7"/>
        <v>0</v>
      </c>
      <c r="N16" s="29">
        <f t="shared" si="8"/>
        <v>0</v>
      </c>
      <c r="O16" s="90">
        <v>0</v>
      </c>
      <c r="P16" s="94">
        <v>1.2</v>
      </c>
      <c r="Q16" s="90">
        <v>0</v>
      </c>
      <c r="R16" s="94">
        <v>1.2</v>
      </c>
      <c r="S16" s="90">
        <v>0</v>
      </c>
      <c r="T16" s="94">
        <v>1.2</v>
      </c>
      <c r="U16" s="90">
        <v>0</v>
      </c>
      <c r="V16" s="94">
        <v>1.2</v>
      </c>
      <c r="W16" s="30">
        <v>0.5</v>
      </c>
      <c r="X16" s="98">
        <v>0</v>
      </c>
      <c r="Y16" s="31">
        <f t="shared" si="0"/>
        <v>0</v>
      </c>
      <c r="Z16" s="31">
        <f t="shared" si="1"/>
        <v>0</v>
      </c>
    </row>
    <row r="17" spans="1:26" ht="12.75">
      <c r="A17" s="12">
        <v>12</v>
      </c>
      <c r="B17" s="13">
        <v>0</v>
      </c>
      <c r="C17" s="14">
        <v>0</v>
      </c>
      <c r="D17" s="14">
        <v>0</v>
      </c>
      <c r="E17" s="15">
        <v>1</v>
      </c>
      <c r="F17" s="16">
        <f t="shared" si="2"/>
        <v>0</v>
      </c>
      <c r="G17" s="17">
        <f t="shared" si="3"/>
        <v>0</v>
      </c>
      <c r="H17" s="17">
        <f t="shared" si="4"/>
        <v>0</v>
      </c>
      <c r="I17" s="15">
        <v>3</v>
      </c>
      <c r="J17" s="13">
        <v>0.4</v>
      </c>
      <c r="K17" s="18">
        <f t="shared" si="5"/>
        <v>0</v>
      </c>
      <c r="L17" s="17">
        <f t="shared" si="6"/>
        <v>0</v>
      </c>
      <c r="M17" s="16">
        <f t="shared" si="7"/>
        <v>0</v>
      </c>
      <c r="N17" s="19">
        <f t="shared" si="8"/>
        <v>0</v>
      </c>
      <c r="O17" s="89">
        <v>0</v>
      </c>
      <c r="P17" s="93">
        <v>1.2</v>
      </c>
      <c r="Q17" s="89">
        <v>0</v>
      </c>
      <c r="R17" s="93">
        <v>1.2</v>
      </c>
      <c r="S17" s="89">
        <v>0</v>
      </c>
      <c r="T17" s="93">
        <v>1.2</v>
      </c>
      <c r="U17" s="89">
        <v>0</v>
      </c>
      <c r="V17" s="93">
        <v>1.2</v>
      </c>
      <c r="W17" s="20">
        <v>0.5</v>
      </c>
      <c r="X17" s="97">
        <v>0</v>
      </c>
      <c r="Y17" s="21">
        <f t="shared" si="0"/>
        <v>0</v>
      </c>
      <c r="Z17" s="21">
        <f t="shared" si="1"/>
        <v>0</v>
      </c>
    </row>
    <row r="18" spans="1:26" ht="12.75">
      <c r="A18" s="22">
        <v>13</v>
      </c>
      <c r="B18" s="23">
        <v>0</v>
      </c>
      <c r="C18" s="24">
        <v>0</v>
      </c>
      <c r="D18" s="24">
        <v>0</v>
      </c>
      <c r="E18" s="25">
        <v>1</v>
      </c>
      <c r="F18" s="26">
        <f t="shared" si="2"/>
        <v>0</v>
      </c>
      <c r="G18" s="27">
        <f t="shared" si="3"/>
        <v>0</v>
      </c>
      <c r="H18" s="27">
        <f t="shared" si="4"/>
        <v>0</v>
      </c>
      <c r="I18" s="25">
        <v>3</v>
      </c>
      <c r="J18" s="23">
        <v>0.4</v>
      </c>
      <c r="K18" s="28">
        <f t="shared" si="5"/>
        <v>0</v>
      </c>
      <c r="L18" s="27">
        <f t="shared" si="6"/>
        <v>0</v>
      </c>
      <c r="M18" s="26">
        <f t="shared" si="7"/>
        <v>0</v>
      </c>
      <c r="N18" s="29">
        <f t="shared" si="8"/>
        <v>0</v>
      </c>
      <c r="O18" s="90">
        <v>0</v>
      </c>
      <c r="P18" s="94">
        <v>1.2</v>
      </c>
      <c r="Q18" s="90">
        <v>0</v>
      </c>
      <c r="R18" s="94">
        <v>1.2</v>
      </c>
      <c r="S18" s="90">
        <v>0</v>
      </c>
      <c r="T18" s="94">
        <v>1.2</v>
      </c>
      <c r="U18" s="90">
        <v>0</v>
      </c>
      <c r="V18" s="94">
        <v>1.2</v>
      </c>
      <c r="W18" s="30">
        <v>0.5</v>
      </c>
      <c r="X18" s="98">
        <v>0</v>
      </c>
      <c r="Y18" s="31">
        <f t="shared" si="0"/>
        <v>0</v>
      </c>
      <c r="Z18" s="31">
        <f t="shared" si="1"/>
        <v>0</v>
      </c>
    </row>
    <row r="19" spans="1:26" ht="12.75">
      <c r="A19" s="12">
        <v>14</v>
      </c>
      <c r="B19" s="13">
        <v>0</v>
      </c>
      <c r="C19" s="14">
        <v>0</v>
      </c>
      <c r="D19" s="14">
        <v>0</v>
      </c>
      <c r="E19" s="15">
        <v>1</v>
      </c>
      <c r="F19" s="16">
        <f t="shared" si="2"/>
        <v>0</v>
      </c>
      <c r="G19" s="17">
        <f t="shared" si="3"/>
        <v>0</v>
      </c>
      <c r="H19" s="17">
        <f t="shared" si="4"/>
        <v>0</v>
      </c>
      <c r="I19" s="15">
        <v>8</v>
      </c>
      <c r="J19" s="13">
        <v>0.4</v>
      </c>
      <c r="K19" s="18">
        <f t="shared" si="5"/>
        <v>0</v>
      </c>
      <c r="L19" s="17">
        <f t="shared" si="6"/>
        <v>0</v>
      </c>
      <c r="M19" s="16">
        <f t="shared" si="7"/>
        <v>0</v>
      </c>
      <c r="N19" s="19">
        <f t="shared" si="8"/>
        <v>0</v>
      </c>
      <c r="O19" s="89">
        <v>0</v>
      </c>
      <c r="P19" s="93">
        <v>1.2</v>
      </c>
      <c r="Q19" s="89">
        <v>0</v>
      </c>
      <c r="R19" s="93">
        <v>1.2</v>
      </c>
      <c r="S19" s="89">
        <v>0</v>
      </c>
      <c r="T19" s="93">
        <v>1.2</v>
      </c>
      <c r="U19" s="89">
        <v>0</v>
      </c>
      <c r="V19" s="93">
        <v>1.2</v>
      </c>
      <c r="W19" s="20">
        <v>0.5</v>
      </c>
      <c r="X19" s="97">
        <v>0</v>
      </c>
      <c r="Y19" s="21">
        <f t="shared" si="0"/>
        <v>0</v>
      </c>
      <c r="Z19" s="21">
        <f t="shared" si="1"/>
        <v>0</v>
      </c>
    </row>
    <row r="20" spans="1:26" ht="12.75">
      <c r="A20" s="22">
        <v>15</v>
      </c>
      <c r="B20" s="23">
        <v>0</v>
      </c>
      <c r="C20" s="24">
        <v>0</v>
      </c>
      <c r="D20" s="24">
        <v>0</v>
      </c>
      <c r="E20" s="25">
        <v>1</v>
      </c>
      <c r="F20" s="26">
        <f t="shared" si="2"/>
        <v>0</v>
      </c>
      <c r="G20" s="27">
        <f t="shared" si="3"/>
        <v>0</v>
      </c>
      <c r="H20" s="27">
        <f t="shared" si="4"/>
        <v>0</v>
      </c>
      <c r="I20" s="25">
        <v>0</v>
      </c>
      <c r="J20" s="23">
        <v>0.4</v>
      </c>
      <c r="K20" s="28">
        <f t="shared" si="5"/>
        <v>0</v>
      </c>
      <c r="L20" s="27">
        <f t="shared" si="6"/>
        <v>0</v>
      </c>
      <c r="M20" s="26">
        <f t="shared" si="7"/>
        <v>0</v>
      </c>
      <c r="N20" s="29">
        <f t="shared" si="8"/>
        <v>0</v>
      </c>
      <c r="O20" s="90">
        <v>0</v>
      </c>
      <c r="P20" s="94">
        <v>1.2</v>
      </c>
      <c r="Q20" s="90">
        <v>0</v>
      </c>
      <c r="R20" s="94">
        <v>1.2</v>
      </c>
      <c r="S20" s="90">
        <v>0</v>
      </c>
      <c r="T20" s="94">
        <v>1.2</v>
      </c>
      <c r="U20" s="90">
        <v>0</v>
      </c>
      <c r="V20" s="94">
        <v>1.2</v>
      </c>
      <c r="W20" s="30">
        <v>0</v>
      </c>
      <c r="X20" s="98">
        <v>0</v>
      </c>
      <c r="Y20" s="31">
        <f t="shared" si="0"/>
        <v>0</v>
      </c>
      <c r="Z20" s="31">
        <f t="shared" si="1"/>
        <v>0</v>
      </c>
    </row>
    <row r="21" spans="1:26" ht="12.75">
      <c r="A21" s="12">
        <v>16</v>
      </c>
      <c r="B21" s="13">
        <v>0</v>
      </c>
      <c r="C21" s="14">
        <v>0</v>
      </c>
      <c r="D21" s="14">
        <v>0</v>
      </c>
      <c r="E21" s="15">
        <v>1</v>
      </c>
      <c r="F21" s="16">
        <f t="shared" si="2"/>
        <v>0</v>
      </c>
      <c r="G21" s="17">
        <f t="shared" si="3"/>
        <v>0</v>
      </c>
      <c r="H21" s="17">
        <f t="shared" si="4"/>
        <v>0</v>
      </c>
      <c r="I21" s="15">
        <v>0</v>
      </c>
      <c r="J21" s="13">
        <v>0.2</v>
      </c>
      <c r="K21" s="18">
        <f t="shared" si="5"/>
        <v>0</v>
      </c>
      <c r="L21" s="17">
        <f t="shared" si="6"/>
        <v>0</v>
      </c>
      <c r="M21" s="16">
        <f t="shared" si="7"/>
        <v>0</v>
      </c>
      <c r="N21" s="19">
        <f t="shared" si="8"/>
        <v>0</v>
      </c>
      <c r="O21" s="89">
        <v>0</v>
      </c>
      <c r="P21" s="93">
        <v>1.2</v>
      </c>
      <c r="Q21" s="89">
        <v>0</v>
      </c>
      <c r="R21" s="93">
        <v>1.2</v>
      </c>
      <c r="S21" s="89">
        <v>0</v>
      </c>
      <c r="T21" s="93">
        <v>1.2</v>
      </c>
      <c r="U21" s="89">
        <v>0</v>
      </c>
      <c r="V21" s="93">
        <v>1.2</v>
      </c>
      <c r="W21" s="20">
        <f aca="true" t="shared" si="9" ref="W21:W45">O21*P21+Q21*R21+S21*T21+U21*V21</f>
        <v>0</v>
      </c>
      <c r="X21" s="97">
        <v>0</v>
      </c>
      <c r="Y21" s="21">
        <f t="shared" si="0"/>
        <v>0</v>
      </c>
      <c r="Z21" s="21">
        <f t="shared" si="1"/>
        <v>0</v>
      </c>
    </row>
    <row r="22" spans="1:26" ht="12.75">
      <c r="A22" s="22">
        <v>17</v>
      </c>
      <c r="B22" s="23">
        <v>0</v>
      </c>
      <c r="C22" s="24">
        <v>0</v>
      </c>
      <c r="D22" s="24">
        <v>0</v>
      </c>
      <c r="E22" s="25">
        <v>1</v>
      </c>
      <c r="F22" s="26">
        <f t="shared" si="2"/>
        <v>0</v>
      </c>
      <c r="G22" s="27">
        <f t="shared" si="3"/>
        <v>0</v>
      </c>
      <c r="H22" s="27">
        <f t="shared" si="4"/>
        <v>0</v>
      </c>
      <c r="I22" s="25">
        <v>0</v>
      </c>
      <c r="J22" s="23">
        <v>0.2</v>
      </c>
      <c r="K22" s="28">
        <f t="shared" si="5"/>
        <v>0</v>
      </c>
      <c r="L22" s="27">
        <f t="shared" si="6"/>
        <v>0</v>
      </c>
      <c r="M22" s="26">
        <f t="shared" si="7"/>
        <v>0</v>
      </c>
      <c r="N22" s="29">
        <f t="shared" si="8"/>
        <v>0</v>
      </c>
      <c r="O22" s="90">
        <v>0</v>
      </c>
      <c r="P22" s="94">
        <v>1.2</v>
      </c>
      <c r="Q22" s="90">
        <v>0</v>
      </c>
      <c r="R22" s="94">
        <v>1.2</v>
      </c>
      <c r="S22" s="90">
        <v>0</v>
      </c>
      <c r="T22" s="94">
        <v>1.2</v>
      </c>
      <c r="U22" s="90">
        <v>0</v>
      </c>
      <c r="V22" s="94">
        <v>1.2</v>
      </c>
      <c r="W22" s="30">
        <f t="shared" si="9"/>
        <v>0</v>
      </c>
      <c r="X22" s="98">
        <v>0</v>
      </c>
      <c r="Y22" s="31">
        <f t="shared" si="0"/>
        <v>0</v>
      </c>
      <c r="Z22" s="31">
        <f t="shared" si="1"/>
        <v>0</v>
      </c>
    </row>
    <row r="23" spans="1:26" ht="12.75">
      <c r="A23" s="12">
        <v>18</v>
      </c>
      <c r="B23" s="13">
        <v>0</v>
      </c>
      <c r="C23" s="14">
        <v>0</v>
      </c>
      <c r="D23" s="14">
        <v>0</v>
      </c>
      <c r="E23" s="15">
        <v>1</v>
      </c>
      <c r="F23" s="16">
        <f t="shared" si="2"/>
        <v>0</v>
      </c>
      <c r="G23" s="17">
        <f t="shared" si="3"/>
        <v>0</v>
      </c>
      <c r="H23" s="17">
        <f t="shared" si="4"/>
        <v>0</v>
      </c>
      <c r="I23" s="15">
        <v>0</v>
      </c>
      <c r="J23" s="13">
        <v>0.2</v>
      </c>
      <c r="K23" s="18">
        <f t="shared" si="5"/>
        <v>0</v>
      </c>
      <c r="L23" s="17">
        <f t="shared" si="6"/>
        <v>0</v>
      </c>
      <c r="M23" s="16">
        <f t="shared" si="7"/>
        <v>0</v>
      </c>
      <c r="N23" s="19">
        <f t="shared" si="8"/>
        <v>0</v>
      </c>
      <c r="O23" s="89">
        <v>0</v>
      </c>
      <c r="P23" s="93">
        <v>1.2</v>
      </c>
      <c r="Q23" s="89">
        <v>0</v>
      </c>
      <c r="R23" s="93">
        <v>1.2</v>
      </c>
      <c r="S23" s="89">
        <v>0</v>
      </c>
      <c r="T23" s="93">
        <v>1.2</v>
      </c>
      <c r="U23" s="89">
        <v>0</v>
      </c>
      <c r="V23" s="93">
        <v>1.2</v>
      </c>
      <c r="W23" s="20">
        <f t="shared" si="9"/>
        <v>0</v>
      </c>
      <c r="X23" s="97">
        <v>0</v>
      </c>
      <c r="Y23" s="21">
        <f t="shared" si="0"/>
        <v>0</v>
      </c>
      <c r="Z23" s="21">
        <f t="shared" si="1"/>
        <v>0</v>
      </c>
    </row>
    <row r="24" spans="1:26" ht="12.75">
      <c r="A24" s="22">
        <v>19</v>
      </c>
      <c r="B24" s="23">
        <v>0</v>
      </c>
      <c r="C24" s="24">
        <v>0</v>
      </c>
      <c r="D24" s="24">
        <v>0</v>
      </c>
      <c r="E24" s="25">
        <v>1</v>
      </c>
      <c r="F24" s="26">
        <f t="shared" si="2"/>
        <v>0</v>
      </c>
      <c r="G24" s="27">
        <f t="shared" si="3"/>
        <v>0</v>
      </c>
      <c r="H24" s="27">
        <f t="shared" si="4"/>
        <v>0</v>
      </c>
      <c r="I24" s="25">
        <v>0</v>
      </c>
      <c r="J24" s="23">
        <v>0.2</v>
      </c>
      <c r="K24" s="28">
        <f t="shared" si="5"/>
        <v>0</v>
      </c>
      <c r="L24" s="27">
        <f t="shared" si="6"/>
        <v>0</v>
      </c>
      <c r="M24" s="26">
        <f t="shared" si="7"/>
        <v>0</v>
      </c>
      <c r="N24" s="29">
        <f t="shared" si="8"/>
        <v>0</v>
      </c>
      <c r="O24" s="90">
        <v>0</v>
      </c>
      <c r="P24" s="94">
        <v>1.2</v>
      </c>
      <c r="Q24" s="90">
        <v>0</v>
      </c>
      <c r="R24" s="94">
        <v>1.2</v>
      </c>
      <c r="S24" s="90">
        <v>0</v>
      </c>
      <c r="T24" s="94">
        <v>1.2</v>
      </c>
      <c r="U24" s="90">
        <v>0</v>
      </c>
      <c r="V24" s="94">
        <v>1.2</v>
      </c>
      <c r="W24" s="30">
        <f t="shared" si="9"/>
        <v>0</v>
      </c>
      <c r="X24" s="98">
        <v>0</v>
      </c>
      <c r="Y24" s="31">
        <f t="shared" si="0"/>
        <v>0</v>
      </c>
      <c r="Z24" s="31">
        <f t="shared" si="1"/>
        <v>0</v>
      </c>
    </row>
    <row r="25" spans="1:26" ht="12.75">
      <c r="A25" s="12">
        <v>20</v>
      </c>
      <c r="B25" s="13">
        <v>0</v>
      </c>
      <c r="C25" s="14">
        <v>0</v>
      </c>
      <c r="D25" s="14">
        <v>0</v>
      </c>
      <c r="E25" s="15">
        <v>1</v>
      </c>
      <c r="F25" s="16">
        <f t="shared" si="2"/>
        <v>0</v>
      </c>
      <c r="G25" s="17">
        <f t="shared" si="3"/>
        <v>0</v>
      </c>
      <c r="H25" s="17">
        <f t="shared" si="4"/>
        <v>0</v>
      </c>
      <c r="I25" s="15">
        <v>0</v>
      </c>
      <c r="J25" s="13">
        <v>0.2</v>
      </c>
      <c r="K25" s="18">
        <f t="shared" si="5"/>
        <v>0</v>
      </c>
      <c r="L25" s="17">
        <f t="shared" si="6"/>
        <v>0</v>
      </c>
      <c r="M25" s="16">
        <f t="shared" si="7"/>
        <v>0</v>
      </c>
      <c r="N25" s="19">
        <f t="shared" si="8"/>
        <v>0</v>
      </c>
      <c r="O25" s="89">
        <v>0</v>
      </c>
      <c r="P25" s="93">
        <v>1.2</v>
      </c>
      <c r="Q25" s="89">
        <v>0</v>
      </c>
      <c r="R25" s="93">
        <v>1.2</v>
      </c>
      <c r="S25" s="89">
        <v>0</v>
      </c>
      <c r="T25" s="93">
        <v>1.2</v>
      </c>
      <c r="U25" s="89">
        <v>0</v>
      </c>
      <c r="V25" s="93">
        <v>1.2</v>
      </c>
      <c r="W25" s="20">
        <f t="shared" si="9"/>
        <v>0</v>
      </c>
      <c r="X25" s="97">
        <v>0</v>
      </c>
      <c r="Y25" s="21">
        <f t="shared" si="0"/>
        <v>0</v>
      </c>
      <c r="Z25" s="21">
        <f t="shared" si="1"/>
        <v>0</v>
      </c>
    </row>
    <row r="26" spans="1:26" ht="12.75">
      <c r="A26" s="22">
        <v>21</v>
      </c>
      <c r="B26" s="23">
        <v>0</v>
      </c>
      <c r="C26" s="24">
        <v>0</v>
      </c>
      <c r="D26" s="24">
        <v>0</v>
      </c>
      <c r="E26" s="25">
        <v>1</v>
      </c>
      <c r="F26" s="26">
        <f t="shared" si="2"/>
        <v>0</v>
      </c>
      <c r="G26" s="27">
        <f t="shared" si="3"/>
        <v>0</v>
      </c>
      <c r="H26" s="27">
        <f t="shared" si="4"/>
        <v>0</v>
      </c>
      <c r="I26" s="25">
        <v>0</v>
      </c>
      <c r="J26" s="23">
        <v>0.2</v>
      </c>
      <c r="K26" s="28">
        <f t="shared" si="5"/>
        <v>0</v>
      </c>
      <c r="L26" s="27">
        <f t="shared" si="6"/>
        <v>0</v>
      </c>
      <c r="M26" s="26">
        <f t="shared" si="7"/>
        <v>0</v>
      </c>
      <c r="N26" s="29">
        <f t="shared" si="8"/>
        <v>0</v>
      </c>
      <c r="O26" s="90">
        <v>0</v>
      </c>
      <c r="P26" s="94">
        <v>1.2</v>
      </c>
      <c r="Q26" s="90">
        <v>0</v>
      </c>
      <c r="R26" s="94">
        <v>1.2</v>
      </c>
      <c r="S26" s="90">
        <v>0</v>
      </c>
      <c r="T26" s="94">
        <v>1.2</v>
      </c>
      <c r="U26" s="90">
        <v>0</v>
      </c>
      <c r="V26" s="94">
        <v>1.2</v>
      </c>
      <c r="W26" s="30">
        <f t="shared" si="9"/>
        <v>0</v>
      </c>
      <c r="X26" s="98">
        <v>0</v>
      </c>
      <c r="Y26" s="31">
        <f t="shared" si="0"/>
        <v>0</v>
      </c>
      <c r="Z26" s="31">
        <f t="shared" si="1"/>
        <v>0</v>
      </c>
    </row>
    <row r="27" spans="1:26" ht="12.75">
      <c r="A27" s="12">
        <v>22</v>
      </c>
      <c r="B27" s="13">
        <v>0</v>
      </c>
      <c r="C27" s="14">
        <v>0</v>
      </c>
      <c r="D27" s="14">
        <v>0</v>
      </c>
      <c r="E27" s="15">
        <v>1</v>
      </c>
      <c r="F27" s="16">
        <f t="shared" si="2"/>
        <v>0</v>
      </c>
      <c r="G27" s="17">
        <f t="shared" si="3"/>
        <v>0</v>
      </c>
      <c r="H27" s="17">
        <f t="shared" si="4"/>
        <v>0</v>
      </c>
      <c r="I27" s="15">
        <v>0</v>
      </c>
      <c r="J27" s="13">
        <v>0.2</v>
      </c>
      <c r="K27" s="18">
        <f t="shared" si="5"/>
        <v>0</v>
      </c>
      <c r="L27" s="17">
        <f t="shared" si="6"/>
        <v>0</v>
      </c>
      <c r="M27" s="16">
        <f t="shared" si="7"/>
        <v>0</v>
      </c>
      <c r="N27" s="19">
        <f t="shared" si="8"/>
        <v>0</v>
      </c>
      <c r="O27" s="89">
        <v>0</v>
      </c>
      <c r="P27" s="93">
        <v>1.2</v>
      </c>
      <c r="Q27" s="89">
        <v>0</v>
      </c>
      <c r="R27" s="93">
        <v>1.2</v>
      </c>
      <c r="S27" s="89">
        <v>0</v>
      </c>
      <c r="T27" s="93">
        <v>1.2</v>
      </c>
      <c r="U27" s="89">
        <v>0</v>
      </c>
      <c r="V27" s="93">
        <v>1.2</v>
      </c>
      <c r="W27" s="20">
        <f t="shared" si="9"/>
        <v>0</v>
      </c>
      <c r="X27" s="97">
        <v>0</v>
      </c>
      <c r="Y27" s="21">
        <f t="shared" si="0"/>
        <v>0</v>
      </c>
      <c r="Z27" s="21">
        <f t="shared" si="1"/>
        <v>0</v>
      </c>
    </row>
    <row r="28" spans="1:26" ht="12.75">
      <c r="A28" s="22">
        <v>23</v>
      </c>
      <c r="B28" s="23">
        <v>0</v>
      </c>
      <c r="C28" s="24">
        <v>0</v>
      </c>
      <c r="D28" s="24">
        <v>0</v>
      </c>
      <c r="E28" s="25">
        <v>1</v>
      </c>
      <c r="F28" s="26">
        <f t="shared" si="2"/>
        <v>0</v>
      </c>
      <c r="G28" s="27">
        <f t="shared" si="3"/>
        <v>0</v>
      </c>
      <c r="H28" s="27">
        <f t="shared" si="4"/>
        <v>0</v>
      </c>
      <c r="I28" s="25">
        <v>0</v>
      </c>
      <c r="J28" s="23">
        <v>0.2</v>
      </c>
      <c r="K28" s="28">
        <f t="shared" si="5"/>
        <v>0</v>
      </c>
      <c r="L28" s="27">
        <f t="shared" si="6"/>
        <v>0</v>
      </c>
      <c r="M28" s="26">
        <f t="shared" si="7"/>
        <v>0</v>
      </c>
      <c r="N28" s="29">
        <f t="shared" si="8"/>
        <v>0</v>
      </c>
      <c r="O28" s="90">
        <v>0</v>
      </c>
      <c r="P28" s="94">
        <v>1.2</v>
      </c>
      <c r="Q28" s="90">
        <v>0</v>
      </c>
      <c r="R28" s="94">
        <v>1.2</v>
      </c>
      <c r="S28" s="90">
        <v>0</v>
      </c>
      <c r="T28" s="94">
        <v>1.2</v>
      </c>
      <c r="U28" s="90">
        <v>0</v>
      </c>
      <c r="V28" s="94">
        <v>1.2</v>
      </c>
      <c r="W28" s="30">
        <f t="shared" si="9"/>
        <v>0</v>
      </c>
      <c r="X28" s="98">
        <v>0</v>
      </c>
      <c r="Y28" s="31">
        <f t="shared" si="0"/>
        <v>0</v>
      </c>
      <c r="Z28" s="31">
        <f t="shared" si="1"/>
        <v>0</v>
      </c>
    </row>
    <row r="29" spans="1:26" ht="12.75">
      <c r="A29" s="12">
        <v>24</v>
      </c>
      <c r="B29" s="13">
        <v>0</v>
      </c>
      <c r="C29" s="14">
        <v>0</v>
      </c>
      <c r="D29" s="14">
        <v>0</v>
      </c>
      <c r="E29" s="15">
        <v>1</v>
      </c>
      <c r="F29" s="16">
        <f t="shared" si="2"/>
        <v>0</v>
      </c>
      <c r="G29" s="17">
        <f t="shared" si="3"/>
        <v>0</v>
      </c>
      <c r="H29" s="17">
        <f t="shared" si="4"/>
        <v>0</v>
      </c>
      <c r="I29" s="15">
        <v>0</v>
      </c>
      <c r="J29" s="13">
        <v>0.2</v>
      </c>
      <c r="K29" s="18">
        <f t="shared" si="5"/>
        <v>0</v>
      </c>
      <c r="L29" s="17">
        <f t="shared" si="6"/>
        <v>0</v>
      </c>
      <c r="M29" s="16">
        <f t="shared" si="7"/>
        <v>0</v>
      </c>
      <c r="N29" s="19">
        <f t="shared" si="8"/>
        <v>0</v>
      </c>
      <c r="O29" s="89">
        <v>0</v>
      </c>
      <c r="P29" s="93">
        <v>1.2</v>
      </c>
      <c r="Q29" s="89">
        <v>0</v>
      </c>
      <c r="R29" s="93">
        <v>1.2</v>
      </c>
      <c r="S29" s="89">
        <v>0</v>
      </c>
      <c r="T29" s="93">
        <v>1.2</v>
      </c>
      <c r="U29" s="89">
        <v>0</v>
      </c>
      <c r="V29" s="93">
        <v>1.2</v>
      </c>
      <c r="W29" s="20">
        <f t="shared" si="9"/>
        <v>0</v>
      </c>
      <c r="X29" s="97">
        <v>0</v>
      </c>
      <c r="Y29" s="21">
        <f t="shared" si="0"/>
        <v>0</v>
      </c>
      <c r="Z29" s="21">
        <f t="shared" si="1"/>
        <v>0</v>
      </c>
    </row>
    <row r="30" spans="1:26" ht="12.75">
      <c r="A30" s="22">
        <v>25</v>
      </c>
      <c r="B30" s="23">
        <v>0</v>
      </c>
      <c r="C30" s="24">
        <v>0</v>
      </c>
      <c r="D30" s="24">
        <v>0</v>
      </c>
      <c r="E30" s="25">
        <v>1</v>
      </c>
      <c r="F30" s="26">
        <f t="shared" si="2"/>
        <v>0</v>
      </c>
      <c r="G30" s="27">
        <f t="shared" si="3"/>
        <v>0</v>
      </c>
      <c r="H30" s="27">
        <f t="shared" si="4"/>
        <v>0</v>
      </c>
      <c r="I30" s="25">
        <v>0</v>
      </c>
      <c r="J30" s="23">
        <v>0.2</v>
      </c>
      <c r="K30" s="28">
        <f t="shared" si="5"/>
        <v>0</v>
      </c>
      <c r="L30" s="27">
        <f t="shared" si="6"/>
        <v>0</v>
      </c>
      <c r="M30" s="26">
        <f t="shared" si="7"/>
        <v>0</v>
      </c>
      <c r="N30" s="29">
        <f t="shared" si="8"/>
        <v>0</v>
      </c>
      <c r="O30" s="90">
        <v>0</v>
      </c>
      <c r="P30" s="94">
        <v>1.2</v>
      </c>
      <c r="Q30" s="90">
        <v>0</v>
      </c>
      <c r="R30" s="94">
        <v>1.2</v>
      </c>
      <c r="S30" s="90">
        <v>0</v>
      </c>
      <c r="T30" s="94">
        <v>1.2</v>
      </c>
      <c r="U30" s="90">
        <v>0</v>
      </c>
      <c r="V30" s="94">
        <v>1.2</v>
      </c>
      <c r="W30" s="30">
        <f t="shared" si="9"/>
        <v>0</v>
      </c>
      <c r="X30" s="98">
        <v>0</v>
      </c>
      <c r="Y30" s="31">
        <f t="shared" si="0"/>
        <v>0</v>
      </c>
      <c r="Z30" s="31">
        <f t="shared" si="1"/>
        <v>0</v>
      </c>
    </row>
    <row r="31" spans="1:26" ht="12.75">
      <c r="A31" s="12">
        <v>26</v>
      </c>
      <c r="B31" s="13">
        <v>0</v>
      </c>
      <c r="C31" s="14">
        <v>0</v>
      </c>
      <c r="D31" s="14">
        <v>0</v>
      </c>
      <c r="E31" s="15">
        <v>1</v>
      </c>
      <c r="F31" s="16">
        <f t="shared" si="2"/>
        <v>0</v>
      </c>
      <c r="G31" s="17">
        <f t="shared" si="3"/>
        <v>0</v>
      </c>
      <c r="H31" s="17">
        <f t="shared" si="4"/>
        <v>0</v>
      </c>
      <c r="I31" s="15">
        <v>0</v>
      </c>
      <c r="J31" s="13">
        <v>0.2</v>
      </c>
      <c r="K31" s="18">
        <f t="shared" si="5"/>
        <v>0</v>
      </c>
      <c r="L31" s="17">
        <f t="shared" si="6"/>
        <v>0</v>
      </c>
      <c r="M31" s="16">
        <f t="shared" si="7"/>
        <v>0</v>
      </c>
      <c r="N31" s="19">
        <f t="shared" si="8"/>
        <v>0</v>
      </c>
      <c r="O31" s="89">
        <v>0</v>
      </c>
      <c r="P31" s="93">
        <v>1.2</v>
      </c>
      <c r="Q31" s="89">
        <v>0</v>
      </c>
      <c r="R31" s="93">
        <v>1.2</v>
      </c>
      <c r="S31" s="89">
        <v>0</v>
      </c>
      <c r="T31" s="93">
        <v>1.2</v>
      </c>
      <c r="U31" s="89">
        <v>0</v>
      </c>
      <c r="V31" s="93">
        <v>1.2</v>
      </c>
      <c r="W31" s="20">
        <f t="shared" si="9"/>
        <v>0</v>
      </c>
      <c r="X31" s="97">
        <v>0</v>
      </c>
      <c r="Y31" s="21">
        <f t="shared" si="0"/>
        <v>0</v>
      </c>
      <c r="Z31" s="21">
        <f t="shared" si="1"/>
        <v>0</v>
      </c>
    </row>
    <row r="32" spans="1:26" ht="12.75">
      <c r="A32" s="22">
        <v>27</v>
      </c>
      <c r="B32" s="23">
        <v>0</v>
      </c>
      <c r="C32" s="24">
        <v>0</v>
      </c>
      <c r="D32" s="24">
        <v>0</v>
      </c>
      <c r="E32" s="25">
        <v>1</v>
      </c>
      <c r="F32" s="26">
        <f t="shared" si="2"/>
        <v>0</v>
      </c>
      <c r="G32" s="27">
        <f t="shared" si="3"/>
        <v>0</v>
      </c>
      <c r="H32" s="27">
        <f t="shared" si="4"/>
        <v>0</v>
      </c>
      <c r="I32" s="25">
        <v>0</v>
      </c>
      <c r="J32" s="23">
        <v>0.2</v>
      </c>
      <c r="K32" s="28">
        <f t="shared" si="5"/>
        <v>0</v>
      </c>
      <c r="L32" s="27">
        <f t="shared" si="6"/>
        <v>0</v>
      </c>
      <c r="M32" s="26">
        <f t="shared" si="7"/>
        <v>0</v>
      </c>
      <c r="N32" s="29">
        <f t="shared" si="8"/>
        <v>0</v>
      </c>
      <c r="O32" s="90">
        <v>0</v>
      </c>
      <c r="P32" s="94">
        <v>1.2</v>
      </c>
      <c r="Q32" s="90">
        <v>0</v>
      </c>
      <c r="R32" s="94">
        <v>1.2</v>
      </c>
      <c r="S32" s="90">
        <v>0</v>
      </c>
      <c r="T32" s="94">
        <v>1.2</v>
      </c>
      <c r="U32" s="90">
        <v>0</v>
      </c>
      <c r="V32" s="94">
        <v>1.2</v>
      </c>
      <c r="W32" s="30">
        <f t="shared" si="9"/>
        <v>0</v>
      </c>
      <c r="X32" s="98">
        <v>0</v>
      </c>
      <c r="Y32" s="31">
        <f t="shared" si="0"/>
        <v>0</v>
      </c>
      <c r="Z32" s="31">
        <f t="shared" si="1"/>
        <v>0</v>
      </c>
    </row>
    <row r="33" spans="1:26" ht="12.75">
      <c r="A33" s="12">
        <v>28</v>
      </c>
      <c r="B33" s="13">
        <v>0</v>
      </c>
      <c r="C33" s="14">
        <v>0</v>
      </c>
      <c r="D33" s="14">
        <v>0</v>
      </c>
      <c r="E33" s="15">
        <v>1</v>
      </c>
      <c r="F33" s="16">
        <f t="shared" si="2"/>
        <v>0</v>
      </c>
      <c r="G33" s="17">
        <f t="shared" si="3"/>
        <v>0</v>
      </c>
      <c r="H33" s="17">
        <f t="shared" si="4"/>
        <v>0</v>
      </c>
      <c r="I33" s="15">
        <v>0</v>
      </c>
      <c r="J33" s="13">
        <v>0.2</v>
      </c>
      <c r="K33" s="18">
        <f t="shared" si="5"/>
        <v>0</v>
      </c>
      <c r="L33" s="17">
        <f t="shared" si="6"/>
        <v>0</v>
      </c>
      <c r="M33" s="16">
        <f t="shared" si="7"/>
        <v>0</v>
      </c>
      <c r="N33" s="19">
        <f t="shared" si="8"/>
        <v>0</v>
      </c>
      <c r="O33" s="89">
        <v>0</v>
      </c>
      <c r="P33" s="93">
        <v>1.2</v>
      </c>
      <c r="Q33" s="89">
        <v>0</v>
      </c>
      <c r="R33" s="93">
        <v>1.2</v>
      </c>
      <c r="S33" s="89">
        <v>0</v>
      </c>
      <c r="T33" s="93">
        <v>1.2</v>
      </c>
      <c r="U33" s="89">
        <v>0</v>
      </c>
      <c r="V33" s="93">
        <v>1.2</v>
      </c>
      <c r="W33" s="20">
        <f t="shared" si="9"/>
        <v>0</v>
      </c>
      <c r="X33" s="97">
        <v>0</v>
      </c>
      <c r="Y33" s="21">
        <f t="shared" si="0"/>
        <v>0</v>
      </c>
      <c r="Z33" s="21">
        <f t="shared" si="1"/>
        <v>0</v>
      </c>
    </row>
    <row r="34" spans="1:26" ht="12.75">
      <c r="A34" s="22">
        <v>29</v>
      </c>
      <c r="B34" s="23">
        <v>0</v>
      </c>
      <c r="C34" s="24">
        <v>0</v>
      </c>
      <c r="D34" s="24">
        <v>0</v>
      </c>
      <c r="E34" s="25">
        <v>1</v>
      </c>
      <c r="F34" s="26">
        <f t="shared" si="2"/>
        <v>0</v>
      </c>
      <c r="G34" s="27">
        <f t="shared" si="3"/>
        <v>0</v>
      </c>
      <c r="H34" s="27">
        <f t="shared" si="4"/>
        <v>0</v>
      </c>
      <c r="I34" s="25">
        <v>0</v>
      </c>
      <c r="J34" s="23">
        <v>0.2</v>
      </c>
      <c r="K34" s="28">
        <f t="shared" si="5"/>
        <v>0</v>
      </c>
      <c r="L34" s="27">
        <f t="shared" si="6"/>
        <v>0</v>
      </c>
      <c r="M34" s="26">
        <f t="shared" si="7"/>
        <v>0</v>
      </c>
      <c r="N34" s="29">
        <f t="shared" si="8"/>
        <v>0</v>
      </c>
      <c r="O34" s="90">
        <v>0</v>
      </c>
      <c r="P34" s="94">
        <v>1.2</v>
      </c>
      <c r="Q34" s="90">
        <v>0</v>
      </c>
      <c r="R34" s="94">
        <v>1.2</v>
      </c>
      <c r="S34" s="90">
        <v>0</v>
      </c>
      <c r="T34" s="94">
        <v>1.2</v>
      </c>
      <c r="U34" s="90">
        <v>0</v>
      </c>
      <c r="V34" s="94">
        <v>1.2</v>
      </c>
      <c r="W34" s="30">
        <f t="shared" si="9"/>
        <v>0</v>
      </c>
      <c r="X34" s="98">
        <v>0</v>
      </c>
      <c r="Y34" s="31">
        <f t="shared" si="0"/>
        <v>0</v>
      </c>
      <c r="Z34" s="31">
        <f t="shared" si="1"/>
        <v>0</v>
      </c>
    </row>
    <row r="35" spans="1:26" ht="12.75">
      <c r="A35" s="12">
        <v>30</v>
      </c>
      <c r="B35" s="13">
        <v>0</v>
      </c>
      <c r="C35" s="14">
        <v>0</v>
      </c>
      <c r="D35" s="14">
        <v>0</v>
      </c>
      <c r="E35" s="15">
        <v>1</v>
      </c>
      <c r="F35" s="16">
        <f t="shared" si="2"/>
        <v>0</v>
      </c>
      <c r="G35" s="17">
        <f t="shared" si="3"/>
        <v>0</v>
      </c>
      <c r="H35" s="17">
        <f t="shared" si="4"/>
        <v>0</v>
      </c>
      <c r="I35" s="15">
        <v>0</v>
      </c>
      <c r="J35" s="13">
        <v>0.2</v>
      </c>
      <c r="K35" s="18">
        <f t="shared" si="5"/>
        <v>0</v>
      </c>
      <c r="L35" s="17">
        <f t="shared" si="6"/>
        <v>0</v>
      </c>
      <c r="M35" s="16">
        <f t="shared" si="7"/>
        <v>0</v>
      </c>
      <c r="N35" s="19">
        <f t="shared" si="8"/>
        <v>0</v>
      </c>
      <c r="O35" s="89">
        <v>0</v>
      </c>
      <c r="P35" s="93">
        <v>1.2</v>
      </c>
      <c r="Q35" s="89">
        <v>0</v>
      </c>
      <c r="R35" s="93">
        <v>1.2</v>
      </c>
      <c r="S35" s="89">
        <v>0</v>
      </c>
      <c r="T35" s="93">
        <v>1.2</v>
      </c>
      <c r="U35" s="89">
        <v>0</v>
      </c>
      <c r="V35" s="93">
        <v>1.2</v>
      </c>
      <c r="W35" s="20">
        <f t="shared" si="9"/>
        <v>0</v>
      </c>
      <c r="X35" s="97">
        <v>0</v>
      </c>
      <c r="Y35" s="21">
        <f t="shared" si="0"/>
        <v>0</v>
      </c>
      <c r="Z35" s="21">
        <f t="shared" si="1"/>
        <v>0</v>
      </c>
    </row>
    <row r="36" spans="1:26" ht="12.75">
      <c r="A36" s="22">
        <v>31</v>
      </c>
      <c r="B36" s="23">
        <v>0</v>
      </c>
      <c r="C36" s="24">
        <v>0</v>
      </c>
      <c r="D36" s="24">
        <v>0</v>
      </c>
      <c r="E36" s="25">
        <v>1</v>
      </c>
      <c r="F36" s="26">
        <f t="shared" si="2"/>
        <v>0</v>
      </c>
      <c r="G36" s="27">
        <f t="shared" si="3"/>
        <v>0</v>
      </c>
      <c r="H36" s="27">
        <f t="shared" si="4"/>
        <v>0</v>
      </c>
      <c r="I36" s="25">
        <v>0</v>
      </c>
      <c r="J36" s="23">
        <v>0.2</v>
      </c>
      <c r="K36" s="28">
        <f t="shared" si="5"/>
        <v>0</v>
      </c>
      <c r="L36" s="27">
        <f t="shared" si="6"/>
        <v>0</v>
      </c>
      <c r="M36" s="26">
        <f t="shared" si="7"/>
        <v>0</v>
      </c>
      <c r="N36" s="29">
        <f t="shared" si="8"/>
        <v>0</v>
      </c>
      <c r="O36" s="90">
        <v>0</v>
      </c>
      <c r="P36" s="94">
        <v>1.2</v>
      </c>
      <c r="Q36" s="90">
        <v>0</v>
      </c>
      <c r="R36" s="94">
        <v>1.2</v>
      </c>
      <c r="S36" s="90">
        <v>0</v>
      </c>
      <c r="T36" s="94">
        <v>1.2</v>
      </c>
      <c r="U36" s="90">
        <v>0</v>
      </c>
      <c r="V36" s="94">
        <v>1.2</v>
      </c>
      <c r="W36" s="30">
        <f t="shared" si="9"/>
        <v>0</v>
      </c>
      <c r="X36" s="98">
        <v>0</v>
      </c>
      <c r="Y36" s="31">
        <f t="shared" si="0"/>
        <v>0</v>
      </c>
      <c r="Z36" s="31">
        <f t="shared" si="1"/>
        <v>0</v>
      </c>
    </row>
    <row r="37" spans="1:26" ht="12.75">
      <c r="A37" s="12">
        <v>32</v>
      </c>
      <c r="B37" s="13">
        <v>0</v>
      </c>
      <c r="C37" s="14">
        <v>0</v>
      </c>
      <c r="D37" s="14">
        <v>0</v>
      </c>
      <c r="E37" s="15">
        <v>1</v>
      </c>
      <c r="F37" s="16">
        <f t="shared" si="2"/>
        <v>0</v>
      </c>
      <c r="G37" s="17">
        <f t="shared" si="3"/>
        <v>0</v>
      </c>
      <c r="H37" s="17">
        <f t="shared" si="4"/>
        <v>0</v>
      </c>
      <c r="I37" s="15">
        <v>0</v>
      </c>
      <c r="J37" s="13">
        <v>0.2</v>
      </c>
      <c r="K37" s="18">
        <f t="shared" si="5"/>
        <v>0</v>
      </c>
      <c r="L37" s="17">
        <f t="shared" si="6"/>
        <v>0</v>
      </c>
      <c r="M37" s="16">
        <f t="shared" si="7"/>
        <v>0</v>
      </c>
      <c r="N37" s="19">
        <f t="shared" si="8"/>
        <v>0</v>
      </c>
      <c r="O37" s="89">
        <v>0</v>
      </c>
      <c r="P37" s="93">
        <v>1.2</v>
      </c>
      <c r="Q37" s="89">
        <v>0</v>
      </c>
      <c r="R37" s="93">
        <v>1.2</v>
      </c>
      <c r="S37" s="89">
        <v>0</v>
      </c>
      <c r="T37" s="93">
        <v>1.2</v>
      </c>
      <c r="U37" s="89">
        <v>0</v>
      </c>
      <c r="V37" s="93">
        <v>1.2</v>
      </c>
      <c r="W37" s="20">
        <f t="shared" si="9"/>
        <v>0</v>
      </c>
      <c r="X37" s="97">
        <v>0</v>
      </c>
      <c r="Y37" s="21">
        <f t="shared" si="0"/>
        <v>0</v>
      </c>
      <c r="Z37" s="21">
        <f t="shared" si="1"/>
        <v>0</v>
      </c>
    </row>
    <row r="38" spans="1:26" ht="12.75">
      <c r="A38" s="22">
        <v>33</v>
      </c>
      <c r="B38" s="23">
        <v>0</v>
      </c>
      <c r="C38" s="24">
        <v>0</v>
      </c>
      <c r="D38" s="24">
        <v>0</v>
      </c>
      <c r="E38" s="25">
        <v>1</v>
      </c>
      <c r="F38" s="26">
        <f t="shared" si="2"/>
        <v>0</v>
      </c>
      <c r="G38" s="27">
        <f t="shared" si="3"/>
        <v>0</v>
      </c>
      <c r="H38" s="27">
        <f t="shared" si="4"/>
        <v>0</v>
      </c>
      <c r="I38" s="25">
        <v>0</v>
      </c>
      <c r="J38" s="23">
        <v>0.2</v>
      </c>
      <c r="K38" s="28">
        <f t="shared" si="5"/>
        <v>0</v>
      </c>
      <c r="L38" s="27">
        <f t="shared" si="6"/>
        <v>0</v>
      </c>
      <c r="M38" s="26">
        <f t="shared" si="7"/>
        <v>0</v>
      </c>
      <c r="N38" s="29">
        <f t="shared" si="8"/>
        <v>0</v>
      </c>
      <c r="O38" s="90">
        <v>0</v>
      </c>
      <c r="P38" s="94">
        <v>1.2</v>
      </c>
      <c r="Q38" s="90">
        <v>0</v>
      </c>
      <c r="R38" s="94">
        <v>1.2</v>
      </c>
      <c r="S38" s="90">
        <v>0</v>
      </c>
      <c r="T38" s="94">
        <v>1.2</v>
      </c>
      <c r="U38" s="90">
        <v>0</v>
      </c>
      <c r="V38" s="94">
        <v>1.2</v>
      </c>
      <c r="W38" s="30">
        <f t="shared" si="9"/>
        <v>0</v>
      </c>
      <c r="X38" s="98">
        <v>0</v>
      </c>
      <c r="Y38" s="31">
        <f t="shared" si="0"/>
        <v>0</v>
      </c>
      <c r="Z38" s="31">
        <f t="shared" si="1"/>
        <v>0</v>
      </c>
    </row>
    <row r="39" spans="1:26" ht="12.75">
      <c r="A39" s="12">
        <v>34</v>
      </c>
      <c r="B39" s="13">
        <v>0</v>
      </c>
      <c r="C39" s="14">
        <v>0</v>
      </c>
      <c r="D39" s="14">
        <v>0</v>
      </c>
      <c r="E39" s="15">
        <v>1</v>
      </c>
      <c r="F39" s="16">
        <f t="shared" si="2"/>
        <v>0</v>
      </c>
      <c r="G39" s="17">
        <f t="shared" si="3"/>
        <v>0</v>
      </c>
      <c r="H39" s="17">
        <f t="shared" si="4"/>
        <v>0</v>
      </c>
      <c r="I39" s="15">
        <v>0</v>
      </c>
      <c r="J39" s="13">
        <v>0.2</v>
      </c>
      <c r="K39" s="18">
        <f t="shared" si="5"/>
        <v>0</v>
      </c>
      <c r="L39" s="17">
        <f t="shared" si="6"/>
        <v>0</v>
      </c>
      <c r="M39" s="16">
        <f t="shared" si="7"/>
        <v>0</v>
      </c>
      <c r="N39" s="19">
        <f t="shared" si="8"/>
        <v>0</v>
      </c>
      <c r="O39" s="89">
        <v>0</v>
      </c>
      <c r="P39" s="93">
        <v>1.2</v>
      </c>
      <c r="Q39" s="89">
        <v>0</v>
      </c>
      <c r="R39" s="93">
        <v>1.2</v>
      </c>
      <c r="S39" s="89">
        <v>0</v>
      </c>
      <c r="T39" s="93">
        <v>1.2</v>
      </c>
      <c r="U39" s="89">
        <v>0</v>
      </c>
      <c r="V39" s="93">
        <v>1.2</v>
      </c>
      <c r="W39" s="20">
        <f t="shared" si="9"/>
        <v>0</v>
      </c>
      <c r="X39" s="97">
        <v>0</v>
      </c>
      <c r="Y39" s="21">
        <f t="shared" si="0"/>
        <v>0</v>
      </c>
      <c r="Z39" s="21">
        <f t="shared" si="1"/>
        <v>0</v>
      </c>
    </row>
    <row r="40" spans="1:26" ht="12.75">
      <c r="A40" s="22">
        <v>35</v>
      </c>
      <c r="B40" s="23">
        <v>0</v>
      </c>
      <c r="C40" s="24">
        <v>0</v>
      </c>
      <c r="D40" s="24">
        <v>0</v>
      </c>
      <c r="E40" s="25">
        <v>1</v>
      </c>
      <c r="F40" s="26">
        <f t="shared" si="2"/>
        <v>0</v>
      </c>
      <c r="G40" s="27">
        <f t="shared" si="3"/>
        <v>0</v>
      </c>
      <c r="H40" s="27">
        <f t="shared" si="4"/>
        <v>0</v>
      </c>
      <c r="I40" s="25">
        <v>0</v>
      </c>
      <c r="J40" s="23">
        <v>0.2</v>
      </c>
      <c r="K40" s="28">
        <f t="shared" si="5"/>
        <v>0</v>
      </c>
      <c r="L40" s="27">
        <f t="shared" si="6"/>
        <v>0</v>
      </c>
      <c r="M40" s="26">
        <f t="shared" si="7"/>
        <v>0</v>
      </c>
      <c r="N40" s="29">
        <f t="shared" si="8"/>
        <v>0</v>
      </c>
      <c r="O40" s="90">
        <v>0</v>
      </c>
      <c r="P40" s="94">
        <v>1.2</v>
      </c>
      <c r="Q40" s="90">
        <v>0</v>
      </c>
      <c r="R40" s="94">
        <v>1.2</v>
      </c>
      <c r="S40" s="90">
        <v>0</v>
      </c>
      <c r="T40" s="94">
        <v>1.2</v>
      </c>
      <c r="U40" s="90">
        <v>0</v>
      </c>
      <c r="V40" s="94">
        <v>1.2</v>
      </c>
      <c r="W40" s="30">
        <f t="shared" si="9"/>
        <v>0</v>
      </c>
      <c r="X40" s="98">
        <v>0</v>
      </c>
      <c r="Y40" s="31">
        <f t="shared" si="0"/>
        <v>0</v>
      </c>
      <c r="Z40" s="31">
        <f t="shared" si="1"/>
        <v>0</v>
      </c>
    </row>
    <row r="41" spans="1:26" ht="12.75">
      <c r="A41" s="12">
        <v>36</v>
      </c>
      <c r="B41" s="13">
        <v>0</v>
      </c>
      <c r="C41" s="14">
        <v>0</v>
      </c>
      <c r="D41" s="14">
        <v>0</v>
      </c>
      <c r="E41" s="15">
        <v>1</v>
      </c>
      <c r="F41" s="16">
        <f t="shared" si="2"/>
        <v>0</v>
      </c>
      <c r="G41" s="17">
        <f t="shared" si="3"/>
        <v>0</v>
      </c>
      <c r="H41" s="17">
        <f t="shared" si="4"/>
        <v>0</v>
      </c>
      <c r="I41" s="15">
        <v>0</v>
      </c>
      <c r="J41" s="13">
        <v>0.2</v>
      </c>
      <c r="K41" s="18">
        <f t="shared" si="5"/>
        <v>0</v>
      </c>
      <c r="L41" s="17">
        <f t="shared" si="6"/>
        <v>0</v>
      </c>
      <c r="M41" s="16">
        <f t="shared" si="7"/>
        <v>0</v>
      </c>
      <c r="N41" s="19">
        <f t="shared" si="8"/>
        <v>0</v>
      </c>
      <c r="O41" s="89">
        <v>0</v>
      </c>
      <c r="P41" s="93">
        <v>1.2</v>
      </c>
      <c r="Q41" s="89">
        <v>0</v>
      </c>
      <c r="R41" s="93">
        <v>1.2</v>
      </c>
      <c r="S41" s="89">
        <v>0</v>
      </c>
      <c r="T41" s="93">
        <v>1.2</v>
      </c>
      <c r="U41" s="89">
        <v>0</v>
      </c>
      <c r="V41" s="93">
        <v>1.2</v>
      </c>
      <c r="W41" s="20">
        <f t="shared" si="9"/>
        <v>0</v>
      </c>
      <c r="X41" s="97">
        <v>0</v>
      </c>
      <c r="Y41" s="21">
        <f t="shared" si="0"/>
        <v>0</v>
      </c>
      <c r="Z41" s="21">
        <f t="shared" si="1"/>
        <v>0</v>
      </c>
    </row>
    <row r="42" spans="1:26" ht="12.75">
      <c r="A42" s="22">
        <v>37</v>
      </c>
      <c r="B42" s="23">
        <v>0</v>
      </c>
      <c r="C42" s="24">
        <v>0</v>
      </c>
      <c r="D42" s="24">
        <v>0</v>
      </c>
      <c r="E42" s="25">
        <v>1</v>
      </c>
      <c r="F42" s="26">
        <f t="shared" si="2"/>
        <v>0</v>
      </c>
      <c r="G42" s="27">
        <f t="shared" si="3"/>
        <v>0</v>
      </c>
      <c r="H42" s="27">
        <f t="shared" si="4"/>
        <v>0</v>
      </c>
      <c r="I42" s="25">
        <v>0</v>
      </c>
      <c r="J42" s="23">
        <v>0.2</v>
      </c>
      <c r="K42" s="28">
        <f t="shared" si="5"/>
        <v>0</v>
      </c>
      <c r="L42" s="27">
        <f t="shared" si="6"/>
        <v>0</v>
      </c>
      <c r="M42" s="26">
        <f t="shared" si="7"/>
        <v>0</v>
      </c>
      <c r="N42" s="29">
        <f t="shared" si="8"/>
        <v>0</v>
      </c>
      <c r="O42" s="90">
        <v>0</v>
      </c>
      <c r="P42" s="94">
        <v>1.2</v>
      </c>
      <c r="Q42" s="90">
        <v>0</v>
      </c>
      <c r="R42" s="94">
        <v>1.2</v>
      </c>
      <c r="S42" s="90">
        <v>0</v>
      </c>
      <c r="T42" s="94">
        <v>1.2</v>
      </c>
      <c r="U42" s="90">
        <v>0</v>
      </c>
      <c r="V42" s="94">
        <v>1.2</v>
      </c>
      <c r="W42" s="30">
        <f t="shared" si="9"/>
        <v>0</v>
      </c>
      <c r="X42" s="98">
        <v>0</v>
      </c>
      <c r="Y42" s="31">
        <f t="shared" si="0"/>
        <v>0</v>
      </c>
      <c r="Z42" s="31">
        <f t="shared" si="1"/>
        <v>0</v>
      </c>
    </row>
    <row r="43" spans="1:26" ht="12.75">
      <c r="A43" s="12">
        <v>38</v>
      </c>
      <c r="B43" s="13">
        <v>0</v>
      </c>
      <c r="C43" s="14">
        <v>0</v>
      </c>
      <c r="D43" s="14">
        <v>0</v>
      </c>
      <c r="E43" s="15">
        <v>1</v>
      </c>
      <c r="F43" s="16">
        <f t="shared" si="2"/>
        <v>0</v>
      </c>
      <c r="G43" s="17">
        <f t="shared" si="3"/>
        <v>0</v>
      </c>
      <c r="H43" s="17">
        <f t="shared" si="4"/>
        <v>0</v>
      </c>
      <c r="I43" s="15">
        <v>0</v>
      </c>
      <c r="J43" s="13">
        <v>0.2</v>
      </c>
      <c r="K43" s="18">
        <f t="shared" si="5"/>
        <v>0</v>
      </c>
      <c r="L43" s="17">
        <f t="shared" si="6"/>
        <v>0</v>
      </c>
      <c r="M43" s="16">
        <f t="shared" si="7"/>
        <v>0</v>
      </c>
      <c r="N43" s="19">
        <f t="shared" si="8"/>
        <v>0</v>
      </c>
      <c r="O43" s="89">
        <v>0</v>
      </c>
      <c r="P43" s="93">
        <v>1.2</v>
      </c>
      <c r="Q43" s="89">
        <v>0</v>
      </c>
      <c r="R43" s="93">
        <v>1.2</v>
      </c>
      <c r="S43" s="89">
        <v>0</v>
      </c>
      <c r="T43" s="93">
        <v>1.2</v>
      </c>
      <c r="U43" s="89">
        <v>0</v>
      </c>
      <c r="V43" s="93">
        <v>1.2</v>
      </c>
      <c r="W43" s="20">
        <f t="shared" si="9"/>
        <v>0</v>
      </c>
      <c r="X43" s="97">
        <v>0</v>
      </c>
      <c r="Y43" s="21">
        <f t="shared" si="0"/>
        <v>0</v>
      </c>
      <c r="Z43" s="21">
        <f t="shared" si="1"/>
        <v>0</v>
      </c>
    </row>
    <row r="44" spans="1:26" ht="12.75">
      <c r="A44" s="22">
        <v>39</v>
      </c>
      <c r="B44" s="23">
        <v>0</v>
      </c>
      <c r="C44" s="24">
        <v>0</v>
      </c>
      <c r="D44" s="24">
        <v>0</v>
      </c>
      <c r="E44" s="25">
        <v>1</v>
      </c>
      <c r="F44" s="26">
        <f t="shared" si="2"/>
        <v>0</v>
      </c>
      <c r="G44" s="27">
        <f t="shared" si="3"/>
        <v>0</v>
      </c>
      <c r="H44" s="27">
        <f t="shared" si="4"/>
        <v>0</v>
      </c>
      <c r="I44" s="25">
        <v>0</v>
      </c>
      <c r="J44" s="23">
        <v>0.2</v>
      </c>
      <c r="K44" s="28">
        <f t="shared" si="5"/>
        <v>0</v>
      </c>
      <c r="L44" s="27">
        <f t="shared" si="6"/>
        <v>0</v>
      </c>
      <c r="M44" s="26">
        <f t="shared" si="7"/>
        <v>0</v>
      </c>
      <c r="N44" s="29">
        <f t="shared" si="8"/>
        <v>0</v>
      </c>
      <c r="O44" s="90">
        <v>0</v>
      </c>
      <c r="P44" s="94">
        <v>1.2</v>
      </c>
      <c r="Q44" s="90">
        <v>0</v>
      </c>
      <c r="R44" s="94">
        <v>1.2</v>
      </c>
      <c r="S44" s="90">
        <v>0</v>
      </c>
      <c r="T44" s="94">
        <v>1.2</v>
      </c>
      <c r="U44" s="90">
        <v>0</v>
      </c>
      <c r="V44" s="94">
        <v>1.2</v>
      </c>
      <c r="W44" s="30">
        <f t="shared" si="9"/>
        <v>0</v>
      </c>
      <c r="X44" s="98">
        <v>0</v>
      </c>
      <c r="Y44" s="31">
        <f t="shared" si="0"/>
        <v>0</v>
      </c>
      <c r="Z44" s="31">
        <f t="shared" si="1"/>
        <v>0</v>
      </c>
    </row>
    <row r="45" spans="1:26" ht="13.5" thickBot="1">
      <c r="A45" s="32">
        <v>40</v>
      </c>
      <c r="B45" s="33">
        <v>0</v>
      </c>
      <c r="C45" s="34">
        <v>0</v>
      </c>
      <c r="D45" s="34">
        <v>0</v>
      </c>
      <c r="E45" s="35">
        <v>1</v>
      </c>
      <c r="F45" s="36">
        <f t="shared" si="2"/>
        <v>0</v>
      </c>
      <c r="G45" s="37">
        <f t="shared" si="3"/>
        <v>0</v>
      </c>
      <c r="H45" s="37">
        <f t="shared" si="4"/>
        <v>0</v>
      </c>
      <c r="I45" s="35">
        <v>0</v>
      </c>
      <c r="J45" s="33">
        <v>0.2</v>
      </c>
      <c r="K45" s="38">
        <f t="shared" si="5"/>
        <v>0</v>
      </c>
      <c r="L45" s="37">
        <f t="shared" si="6"/>
        <v>0</v>
      </c>
      <c r="M45" s="36">
        <f t="shared" si="7"/>
        <v>0</v>
      </c>
      <c r="N45" s="39">
        <f t="shared" si="8"/>
        <v>0</v>
      </c>
      <c r="O45" s="91">
        <v>0</v>
      </c>
      <c r="P45" s="95">
        <v>1.2</v>
      </c>
      <c r="Q45" s="91">
        <v>0</v>
      </c>
      <c r="R45" s="95">
        <v>1.2</v>
      </c>
      <c r="S45" s="91">
        <v>0</v>
      </c>
      <c r="T45" s="95">
        <v>1.2</v>
      </c>
      <c r="U45" s="91">
        <v>0</v>
      </c>
      <c r="V45" s="95">
        <v>1.2</v>
      </c>
      <c r="W45" s="20">
        <f t="shared" si="9"/>
        <v>0</v>
      </c>
      <c r="X45" s="99">
        <v>0</v>
      </c>
      <c r="Y45" s="100">
        <f t="shared" si="0"/>
        <v>0</v>
      </c>
      <c r="Z45" s="40">
        <f t="shared" si="1"/>
        <v>0</v>
      </c>
    </row>
    <row r="46" spans="1:26" ht="14.25" thickBot="1">
      <c r="A46" s="41" t="s">
        <v>19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>
        <f>SUM(N6:N45)</f>
        <v>182.25892382287935</v>
      </c>
      <c r="O46" s="84"/>
      <c r="P46" s="83"/>
      <c r="Q46" s="85"/>
      <c r="R46" s="85"/>
      <c r="S46" s="85"/>
      <c r="T46" s="85"/>
      <c r="U46" s="85"/>
      <c r="V46" s="85"/>
      <c r="W46" s="86"/>
      <c r="X46" s="87"/>
      <c r="Y46" s="101">
        <f>SUM(Y6:Y45)</f>
        <v>0</v>
      </c>
      <c r="Z46" s="43">
        <f>SUM(Z6:Z45)</f>
        <v>182.25892382287935</v>
      </c>
    </row>
    <row r="47" spans="1:30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ht="12.75">
      <c r="A48" s="82" t="s">
        <v>37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30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</sheetData>
  <printOptions horizontalCentered="1"/>
  <pageMargins left="0.3937007874015748" right="0.3937007874015748" top="0.3937007874015748" bottom="0.3937007874015748" header="0.5118110236220472" footer="0.5118110236220472"/>
  <pageSetup horizontalDpi="800" verticalDpi="8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workbookViewId="0" topLeftCell="A1">
      <selection activeCell="AA8" sqref="AA8"/>
    </sheetView>
  </sheetViews>
  <sheetFormatPr defaultColWidth="9.00390625" defaultRowHeight="12.75" outlineLevelCol="1"/>
  <cols>
    <col min="1" max="6" width="12.875" style="0" customWidth="1"/>
    <col min="7" max="7" width="12.875" style="0" hidden="1" customWidth="1" outlineLevel="1"/>
    <col min="8" max="8" width="12.875" style="0" customWidth="1" collapsed="1"/>
    <col min="9" max="14" width="12.875" style="0" customWidth="1"/>
    <col min="15" max="22" width="12.875" style="0" hidden="1" customWidth="1" outlineLevel="1"/>
    <col min="23" max="23" width="12.875" style="0" customWidth="1" collapsed="1"/>
    <col min="24" max="26" width="12.875" style="0" customWidth="1"/>
  </cols>
  <sheetData>
    <row r="1" spans="1:26" ht="13.5">
      <c r="A1" s="74"/>
      <c r="B1" s="74"/>
      <c r="C1" s="74"/>
      <c r="D1" s="74"/>
      <c r="E1" s="74"/>
      <c r="F1" s="74"/>
      <c r="G1" s="74"/>
      <c r="H1" s="75" t="s">
        <v>0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6"/>
      <c r="Z1" s="74"/>
    </row>
    <row r="2" spans="1:26" ht="13.5">
      <c r="A2" s="77"/>
      <c r="B2" s="75" t="s">
        <v>1</v>
      </c>
      <c r="C2" s="78"/>
      <c r="D2" s="78"/>
      <c r="E2" s="79">
        <v>1.2</v>
      </c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6"/>
      <c r="Z2" s="74"/>
    </row>
    <row r="3" spans="1:26" ht="13.5">
      <c r="A3" s="77"/>
      <c r="B3" s="75" t="s">
        <v>2</v>
      </c>
      <c r="C3" s="78"/>
      <c r="D3" s="78"/>
      <c r="E3" s="80">
        <v>1.5E-05</v>
      </c>
      <c r="F3" s="74"/>
      <c r="G3" s="74"/>
      <c r="H3" s="74"/>
      <c r="I3" s="74"/>
      <c r="J3" s="74"/>
      <c r="K3" s="75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6"/>
      <c r="Z3" s="74"/>
    </row>
    <row r="4" spans="1:26" ht="14.25" thickBot="1">
      <c r="A4" s="77"/>
      <c r="B4" s="74"/>
      <c r="C4" s="74"/>
      <c r="D4" s="74"/>
      <c r="E4" s="74"/>
      <c r="F4" s="74"/>
      <c r="G4" s="74"/>
      <c r="H4" s="74"/>
      <c r="I4" s="81"/>
      <c r="J4" s="74"/>
      <c r="K4" s="75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6"/>
      <c r="Z4" s="74"/>
    </row>
    <row r="5" spans="1:26" ht="144.75" thickBot="1">
      <c r="A5" s="1" t="s">
        <v>3</v>
      </c>
      <c r="B5" s="1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1" t="s">
        <v>10</v>
      </c>
      <c r="I5" s="1" t="s">
        <v>11</v>
      </c>
      <c r="J5" s="2" t="s">
        <v>36</v>
      </c>
      <c r="K5" s="2" t="s">
        <v>12</v>
      </c>
      <c r="L5" s="2" t="s">
        <v>13</v>
      </c>
      <c r="M5" s="2" t="s">
        <v>14</v>
      </c>
      <c r="N5" s="1" t="s">
        <v>15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16</v>
      </c>
      <c r="X5" s="2" t="s">
        <v>35</v>
      </c>
      <c r="Y5" s="2" t="s">
        <v>17</v>
      </c>
      <c r="Z5" s="1" t="s">
        <v>18</v>
      </c>
    </row>
    <row r="6" spans="1:26" ht="12.75">
      <c r="A6" s="3">
        <v>1</v>
      </c>
      <c r="B6" s="4">
        <v>15000</v>
      </c>
      <c r="C6" s="5">
        <v>850</v>
      </c>
      <c r="D6" s="5">
        <v>400</v>
      </c>
      <c r="E6" s="6">
        <v>1</v>
      </c>
      <c r="F6" s="7">
        <f aca="true" t="shared" si="0" ref="F6:F45">C6*D6*E6/1000000</f>
        <v>0.34</v>
      </c>
      <c r="G6" s="8">
        <f aca="true" t="shared" si="1" ref="G6:G45">IF(E6=1,2*(C6+D6),PI()*C6)</f>
        <v>2500</v>
      </c>
      <c r="H6" s="8">
        <f aca="true" t="shared" si="2" ref="H6:H45">IF(C6=0,0,4000000*F6/G6)</f>
        <v>544</v>
      </c>
      <c r="I6" s="6">
        <v>3.6</v>
      </c>
      <c r="J6" s="4">
        <v>0.2</v>
      </c>
      <c r="K6" s="9">
        <f aca="true" t="shared" si="3" ref="K6:K45">IF(F6=0,0,B6/(3600*F6))</f>
        <v>12.254901960784315</v>
      </c>
      <c r="L6" s="8">
        <f aca="true" t="shared" si="4" ref="L6:L45">K6*H6/(1000*$E$3)</f>
        <v>444444.44444444444</v>
      </c>
      <c r="M6" s="7">
        <f aca="true" t="shared" si="5" ref="M6:M45">IF(L6=0,0,0.11*((J6/H6)+(68/L6))^0.25)</f>
        <v>0.016616078680364226</v>
      </c>
      <c r="N6" s="102">
        <f aca="true" t="shared" si="6" ref="N6:N45">IF(H6=0,0,1000*M6*I6*$E$2*K6*K6/(2*H6))</f>
        <v>9.9083895804762</v>
      </c>
      <c r="O6" s="88">
        <v>0</v>
      </c>
      <c r="P6" s="92">
        <v>1.2</v>
      </c>
      <c r="Q6" s="88">
        <v>0</v>
      </c>
      <c r="R6" s="92">
        <v>1.2</v>
      </c>
      <c r="S6" s="88">
        <v>0</v>
      </c>
      <c r="T6" s="92">
        <v>1.2</v>
      </c>
      <c r="U6" s="88">
        <v>0</v>
      </c>
      <c r="V6" s="92">
        <v>1.2</v>
      </c>
      <c r="W6" s="10">
        <v>1.2</v>
      </c>
      <c r="X6" s="96">
        <v>0</v>
      </c>
      <c r="Y6" s="11">
        <f aca="true" t="shared" si="7" ref="Y6:Y45">X6+$E$2*W6*K6*K6/2</f>
        <v>108.13148788927337</v>
      </c>
      <c r="Z6" s="11">
        <f aca="true" t="shared" si="8" ref="Z6:Z45">N6+Y6</f>
        <v>118.03987746974957</v>
      </c>
    </row>
    <row r="7" spans="1:26" ht="12.75">
      <c r="A7" s="12">
        <v>2</v>
      </c>
      <c r="B7" s="13">
        <v>12500</v>
      </c>
      <c r="C7" s="14">
        <v>850</v>
      </c>
      <c r="D7" s="14">
        <v>400</v>
      </c>
      <c r="E7" s="15">
        <v>1</v>
      </c>
      <c r="F7" s="16">
        <f t="shared" si="0"/>
        <v>0.34</v>
      </c>
      <c r="G7" s="17">
        <f t="shared" si="1"/>
        <v>2500</v>
      </c>
      <c r="H7" s="17">
        <f t="shared" si="2"/>
        <v>544</v>
      </c>
      <c r="I7" s="15">
        <v>3.6</v>
      </c>
      <c r="J7" s="13">
        <v>0.2</v>
      </c>
      <c r="K7" s="18">
        <f t="shared" si="3"/>
        <v>10.212418300653594</v>
      </c>
      <c r="L7" s="17">
        <f t="shared" si="4"/>
        <v>370370.3703703703</v>
      </c>
      <c r="M7" s="16">
        <f t="shared" si="5"/>
        <v>0.016855019390595593</v>
      </c>
      <c r="N7" s="19">
        <f t="shared" si="6"/>
        <v>6.979772997501741</v>
      </c>
      <c r="O7" s="89">
        <v>0</v>
      </c>
      <c r="P7" s="93">
        <v>1.2</v>
      </c>
      <c r="Q7" s="89">
        <v>0</v>
      </c>
      <c r="R7" s="93">
        <v>1.2</v>
      </c>
      <c r="S7" s="89">
        <v>0</v>
      </c>
      <c r="T7" s="93">
        <v>1.2</v>
      </c>
      <c r="U7" s="89">
        <v>0</v>
      </c>
      <c r="V7" s="93">
        <v>1.2</v>
      </c>
      <c r="W7" s="20">
        <v>0</v>
      </c>
      <c r="X7" s="97">
        <v>0</v>
      </c>
      <c r="Y7" s="21">
        <f t="shared" si="7"/>
        <v>0</v>
      </c>
      <c r="Z7" s="21">
        <f t="shared" si="8"/>
        <v>6.979772997501741</v>
      </c>
    </row>
    <row r="8" spans="1:26" ht="12.75">
      <c r="A8" s="22">
        <v>3</v>
      </c>
      <c r="B8" s="23">
        <v>10000</v>
      </c>
      <c r="C8" s="24">
        <v>850</v>
      </c>
      <c r="D8" s="24">
        <v>400</v>
      </c>
      <c r="E8" s="25">
        <v>1</v>
      </c>
      <c r="F8" s="26">
        <f t="shared" si="0"/>
        <v>0.34</v>
      </c>
      <c r="G8" s="27">
        <f t="shared" si="1"/>
        <v>2500</v>
      </c>
      <c r="H8" s="27">
        <f t="shared" si="2"/>
        <v>544</v>
      </c>
      <c r="I8" s="25">
        <v>3.6</v>
      </c>
      <c r="J8" s="23">
        <v>0.2</v>
      </c>
      <c r="K8" s="28">
        <f t="shared" si="3"/>
        <v>8.169934640522875</v>
      </c>
      <c r="L8" s="27">
        <f t="shared" si="4"/>
        <v>296296.2962962963</v>
      </c>
      <c r="M8" s="26">
        <f t="shared" si="5"/>
        <v>0.017195428773050393</v>
      </c>
      <c r="N8" s="29">
        <f t="shared" si="6"/>
        <v>4.557272789519512</v>
      </c>
      <c r="O8" s="90">
        <v>0</v>
      </c>
      <c r="P8" s="94">
        <v>1.2</v>
      </c>
      <c r="Q8" s="90">
        <v>0</v>
      </c>
      <c r="R8" s="94">
        <v>1.2</v>
      </c>
      <c r="S8" s="90">
        <v>0</v>
      </c>
      <c r="T8" s="94">
        <v>1.2</v>
      </c>
      <c r="U8" s="90">
        <v>0</v>
      </c>
      <c r="V8" s="94">
        <v>1.2</v>
      </c>
      <c r="W8" s="30">
        <v>0</v>
      </c>
      <c r="X8" s="98">
        <v>0</v>
      </c>
      <c r="Y8" s="31">
        <f t="shared" si="7"/>
        <v>0</v>
      </c>
      <c r="Z8" s="31">
        <f t="shared" si="8"/>
        <v>4.557272789519512</v>
      </c>
    </row>
    <row r="9" spans="1:26" ht="12.75">
      <c r="A9" s="12">
        <v>4</v>
      </c>
      <c r="B9" s="13">
        <v>7500</v>
      </c>
      <c r="C9" s="14">
        <v>850</v>
      </c>
      <c r="D9" s="14">
        <v>400</v>
      </c>
      <c r="E9" s="15">
        <v>1</v>
      </c>
      <c r="F9" s="16">
        <f t="shared" si="0"/>
        <v>0.34</v>
      </c>
      <c r="G9" s="17">
        <f t="shared" si="1"/>
        <v>2500</v>
      </c>
      <c r="H9" s="17">
        <f t="shared" si="2"/>
        <v>544</v>
      </c>
      <c r="I9" s="15">
        <v>3.6</v>
      </c>
      <c r="J9" s="13">
        <v>0.2</v>
      </c>
      <c r="K9" s="18">
        <f t="shared" si="3"/>
        <v>6.127450980392157</v>
      </c>
      <c r="L9" s="17">
        <f t="shared" si="4"/>
        <v>222222.22222222222</v>
      </c>
      <c r="M9" s="16">
        <f t="shared" si="5"/>
        <v>0.017721512673262562</v>
      </c>
      <c r="N9" s="19">
        <f t="shared" si="6"/>
        <v>2.641893657640389</v>
      </c>
      <c r="O9" s="89">
        <v>0</v>
      </c>
      <c r="P9" s="93">
        <v>1.2</v>
      </c>
      <c r="Q9" s="89">
        <v>0</v>
      </c>
      <c r="R9" s="93">
        <v>1.2</v>
      </c>
      <c r="S9" s="89">
        <v>0</v>
      </c>
      <c r="T9" s="93">
        <v>1.2</v>
      </c>
      <c r="U9" s="89">
        <v>0</v>
      </c>
      <c r="V9" s="93">
        <v>1.2</v>
      </c>
      <c r="W9" s="20">
        <v>0</v>
      </c>
      <c r="X9" s="97">
        <v>0</v>
      </c>
      <c r="Y9" s="21">
        <f t="shared" si="7"/>
        <v>0</v>
      </c>
      <c r="Z9" s="21">
        <f t="shared" si="8"/>
        <v>2.641893657640389</v>
      </c>
    </row>
    <row r="10" spans="1:26" ht="12.75">
      <c r="A10" s="22">
        <v>5</v>
      </c>
      <c r="B10" s="23">
        <v>5000</v>
      </c>
      <c r="C10" s="24">
        <v>850</v>
      </c>
      <c r="D10" s="24">
        <v>400</v>
      </c>
      <c r="E10" s="25">
        <v>1</v>
      </c>
      <c r="F10" s="26">
        <f t="shared" si="0"/>
        <v>0.34</v>
      </c>
      <c r="G10" s="27">
        <f t="shared" si="1"/>
        <v>2500</v>
      </c>
      <c r="H10" s="27">
        <f t="shared" si="2"/>
        <v>544</v>
      </c>
      <c r="I10" s="25">
        <v>3.6</v>
      </c>
      <c r="J10" s="23">
        <v>0.2</v>
      </c>
      <c r="K10" s="28">
        <f t="shared" si="3"/>
        <v>4.084967320261438</v>
      </c>
      <c r="L10" s="27">
        <f t="shared" si="4"/>
        <v>148148.14814814815</v>
      </c>
      <c r="M10" s="26">
        <f t="shared" si="5"/>
        <v>0.018651884453389094</v>
      </c>
      <c r="N10" s="29">
        <f t="shared" si="6"/>
        <v>1.235818638409172</v>
      </c>
      <c r="O10" s="90">
        <v>0</v>
      </c>
      <c r="P10" s="94">
        <v>1.2</v>
      </c>
      <c r="Q10" s="90">
        <v>0</v>
      </c>
      <c r="R10" s="94">
        <v>1.2</v>
      </c>
      <c r="S10" s="90">
        <v>0</v>
      </c>
      <c r="T10" s="94">
        <v>1.2</v>
      </c>
      <c r="U10" s="90">
        <v>0</v>
      </c>
      <c r="V10" s="94">
        <v>1.2</v>
      </c>
      <c r="W10" s="30">
        <v>0</v>
      </c>
      <c r="X10" s="98">
        <v>0</v>
      </c>
      <c r="Y10" s="31">
        <f t="shared" si="7"/>
        <v>0</v>
      </c>
      <c r="Z10" s="31">
        <f t="shared" si="8"/>
        <v>1.235818638409172</v>
      </c>
    </row>
    <row r="11" spans="1:26" ht="12.75">
      <c r="A11" s="12">
        <v>6</v>
      </c>
      <c r="B11" s="13">
        <v>2500</v>
      </c>
      <c r="C11" s="14">
        <v>850</v>
      </c>
      <c r="D11" s="14">
        <v>400</v>
      </c>
      <c r="E11" s="15">
        <v>1</v>
      </c>
      <c r="F11" s="16">
        <f t="shared" si="0"/>
        <v>0.34</v>
      </c>
      <c r="G11" s="17">
        <f t="shared" si="1"/>
        <v>2500</v>
      </c>
      <c r="H11" s="17">
        <f t="shared" si="2"/>
        <v>544</v>
      </c>
      <c r="I11" s="15">
        <v>3.6</v>
      </c>
      <c r="J11" s="13">
        <v>0.2</v>
      </c>
      <c r="K11" s="18">
        <f t="shared" si="3"/>
        <v>2.042483660130719</v>
      </c>
      <c r="L11" s="17">
        <f t="shared" si="4"/>
        <v>74074.07407407407</v>
      </c>
      <c r="M11" s="16">
        <f t="shared" si="5"/>
        <v>0.02082922567178737</v>
      </c>
      <c r="N11" s="19">
        <f t="shared" si="6"/>
        <v>0.3450207051886975</v>
      </c>
      <c r="O11" s="89">
        <v>0</v>
      </c>
      <c r="P11" s="93">
        <v>1.2</v>
      </c>
      <c r="Q11" s="89">
        <v>0</v>
      </c>
      <c r="R11" s="93">
        <v>1.2</v>
      </c>
      <c r="S11" s="89">
        <v>0</v>
      </c>
      <c r="T11" s="93">
        <v>1.2</v>
      </c>
      <c r="U11" s="89">
        <v>0</v>
      </c>
      <c r="V11" s="93">
        <v>1.2</v>
      </c>
      <c r="W11" s="20">
        <v>0</v>
      </c>
      <c r="X11" s="97">
        <v>0</v>
      </c>
      <c r="Y11" s="21">
        <f t="shared" si="7"/>
        <v>0</v>
      </c>
      <c r="Z11" s="21">
        <f t="shared" si="8"/>
        <v>0.3450207051886975</v>
      </c>
    </row>
    <row r="12" spans="1:26" ht="12.75">
      <c r="A12" s="22">
        <v>7</v>
      </c>
      <c r="B12" s="23">
        <v>0</v>
      </c>
      <c r="C12" s="24">
        <v>0</v>
      </c>
      <c r="D12" s="24">
        <v>0</v>
      </c>
      <c r="E12" s="25">
        <v>1</v>
      </c>
      <c r="F12" s="26">
        <f t="shared" si="0"/>
        <v>0</v>
      </c>
      <c r="G12" s="27">
        <f t="shared" si="1"/>
        <v>0</v>
      </c>
      <c r="H12" s="27">
        <f t="shared" si="2"/>
        <v>0</v>
      </c>
      <c r="I12" s="25">
        <v>3</v>
      </c>
      <c r="J12" s="23">
        <v>0.4</v>
      </c>
      <c r="K12" s="28">
        <f t="shared" si="3"/>
        <v>0</v>
      </c>
      <c r="L12" s="27">
        <f t="shared" si="4"/>
        <v>0</v>
      </c>
      <c r="M12" s="26">
        <f t="shared" si="5"/>
        <v>0</v>
      </c>
      <c r="N12" s="29">
        <f t="shared" si="6"/>
        <v>0</v>
      </c>
      <c r="O12" s="90">
        <v>0</v>
      </c>
      <c r="P12" s="94">
        <v>1.2</v>
      </c>
      <c r="Q12" s="90">
        <v>0</v>
      </c>
      <c r="R12" s="94">
        <v>1.2</v>
      </c>
      <c r="S12" s="90">
        <v>0</v>
      </c>
      <c r="T12" s="94">
        <v>1.2</v>
      </c>
      <c r="U12" s="90">
        <v>0</v>
      </c>
      <c r="V12" s="94">
        <v>1.2</v>
      </c>
      <c r="W12" s="30">
        <v>0.5</v>
      </c>
      <c r="X12" s="98">
        <v>0</v>
      </c>
      <c r="Y12" s="31">
        <f t="shared" si="7"/>
        <v>0</v>
      </c>
      <c r="Z12" s="31">
        <f t="shared" si="8"/>
        <v>0</v>
      </c>
    </row>
    <row r="13" spans="1:26" ht="12.75">
      <c r="A13" s="12">
        <v>8</v>
      </c>
      <c r="B13" s="13">
        <v>0</v>
      </c>
      <c r="C13" s="14">
        <v>0</v>
      </c>
      <c r="D13" s="14">
        <v>0</v>
      </c>
      <c r="E13" s="15">
        <v>1</v>
      </c>
      <c r="F13" s="16">
        <f t="shared" si="0"/>
        <v>0</v>
      </c>
      <c r="G13" s="17">
        <f t="shared" si="1"/>
        <v>0</v>
      </c>
      <c r="H13" s="17">
        <f t="shared" si="2"/>
        <v>0</v>
      </c>
      <c r="I13" s="15">
        <v>3</v>
      </c>
      <c r="J13" s="13">
        <v>0.4</v>
      </c>
      <c r="K13" s="18">
        <f t="shared" si="3"/>
        <v>0</v>
      </c>
      <c r="L13" s="17">
        <f t="shared" si="4"/>
        <v>0</v>
      </c>
      <c r="M13" s="16">
        <f t="shared" si="5"/>
        <v>0</v>
      </c>
      <c r="N13" s="19">
        <f t="shared" si="6"/>
        <v>0</v>
      </c>
      <c r="O13" s="89">
        <v>0</v>
      </c>
      <c r="P13" s="93">
        <v>1.2</v>
      </c>
      <c r="Q13" s="89">
        <v>0</v>
      </c>
      <c r="R13" s="93">
        <v>1.2</v>
      </c>
      <c r="S13" s="89">
        <v>0</v>
      </c>
      <c r="T13" s="93">
        <v>1.2</v>
      </c>
      <c r="U13" s="89">
        <v>0</v>
      </c>
      <c r="V13" s="93">
        <v>1.2</v>
      </c>
      <c r="W13" s="20">
        <v>0.5</v>
      </c>
      <c r="X13" s="97">
        <v>0</v>
      </c>
      <c r="Y13" s="21">
        <f t="shared" si="7"/>
        <v>0</v>
      </c>
      <c r="Z13" s="21">
        <f t="shared" si="8"/>
        <v>0</v>
      </c>
    </row>
    <row r="14" spans="1:26" ht="12.75">
      <c r="A14" s="22">
        <v>9</v>
      </c>
      <c r="B14" s="23">
        <v>0</v>
      </c>
      <c r="C14" s="24">
        <v>0</v>
      </c>
      <c r="D14" s="24">
        <v>0</v>
      </c>
      <c r="E14" s="25">
        <v>1</v>
      </c>
      <c r="F14" s="26">
        <f t="shared" si="0"/>
        <v>0</v>
      </c>
      <c r="G14" s="27">
        <f t="shared" si="1"/>
        <v>0</v>
      </c>
      <c r="H14" s="27">
        <f t="shared" si="2"/>
        <v>0</v>
      </c>
      <c r="I14" s="25">
        <v>20</v>
      </c>
      <c r="J14" s="23">
        <v>0.4</v>
      </c>
      <c r="K14" s="28">
        <f t="shared" si="3"/>
        <v>0</v>
      </c>
      <c r="L14" s="27">
        <f t="shared" si="4"/>
        <v>0</v>
      </c>
      <c r="M14" s="26">
        <f t="shared" si="5"/>
        <v>0</v>
      </c>
      <c r="N14" s="29">
        <f t="shared" si="6"/>
        <v>0</v>
      </c>
      <c r="O14" s="90">
        <v>0</v>
      </c>
      <c r="P14" s="94">
        <v>1.2</v>
      </c>
      <c r="Q14" s="90">
        <v>0</v>
      </c>
      <c r="R14" s="94">
        <v>1.2</v>
      </c>
      <c r="S14" s="90">
        <v>0</v>
      </c>
      <c r="T14" s="94">
        <v>1.2</v>
      </c>
      <c r="U14" s="90">
        <v>0</v>
      </c>
      <c r="V14" s="94">
        <v>1.2</v>
      </c>
      <c r="W14" s="30">
        <v>0.5</v>
      </c>
      <c r="X14" s="98">
        <v>0</v>
      </c>
      <c r="Y14" s="31">
        <f t="shared" si="7"/>
        <v>0</v>
      </c>
      <c r="Z14" s="31">
        <f t="shared" si="8"/>
        <v>0</v>
      </c>
    </row>
    <row r="15" spans="1:26" ht="12.75">
      <c r="A15" s="12">
        <v>10</v>
      </c>
      <c r="B15" s="13">
        <v>0</v>
      </c>
      <c r="C15" s="14">
        <v>0</v>
      </c>
      <c r="D15" s="14">
        <v>0</v>
      </c>
      <c r="E15" s="15">
        <v>1</v>
      </c>
      <c r="F15" s="16">
        <f t="shared" si="0"/>
        <v>0</v>
      </c>
      <c r="G15" s="17">
        <f t="shared" si="1"/>
        <v>0</v>
      </c>
      <c r="H15" s="17">
        <f t="shared" si="2"/>
        <v>0</v>
      </c>
      <c r="I15" s="15">
        <v>3</v>
      </c>
      <c r="J15" s="13">
        <v>0.4</v>
      </c>
      <c r="K15" s="18">
        <f t="shared" si="3"/>
        <v>0</v>
      </c>
      <c r="L15" s="17">
        <f t="shared" si="4"/>
        <v>0</v>
      </c>
      <c r="M15" s="16">
        <f t="shared" si="5"/>
        <v>0</v>
      </c>
      <c r="N15" s="19">
        <f t="shared" si="6"/>
        <v>0</v>
      </c>
      <c r="O15" s="89">
        <v>0</v>
      </c>
      <c r="P15" s="93">
        <v>1.2</v>
      </c>
      <c r="Q15" s="89">
        <v>0</v>
      </c>
      <c r="R15" s="93">
        <v>1.2</v>
      </c>
      <c r="S15" s="89">
        <v>0</v>
      </c>
      <c r="T15" s="93">
        <v>1.2</v>
      </c>
      <c r="U15" s="89">
        <v>0</v>
      </c>
      <c r="V15" s="93">
        <v>1.2</v>
      </c>
      <c r="W15" s="20">
        <v>0.5</v>
      </c>
      <c r="X15" s="97">
        <v>0</v>
      </c>
      <c r="Y15" s="21">
        <f t="shared" si="7"/>
        <v>0</v>
      </c>
      <c r="Z15" s="21">
        <f t="shared" si="8"/>
        <v>0</v>
      </c>
    </row>
    <row r="16" spans="1:26" ht="12.75">
      <c r="A16" s="22">
        <v>11</v>
      </c>
      <c r="B16" s="23">
        <v>0</v>
      </c>
      <c r="C16" s="24">
        <v>0</v>
      </c>
      <c r="D16" s="24">
        <v>0</v>
      </c>
      <c r="E16" s="25">
        <v>1</v>
      </c>
      <c r="F16" s="26">
        <f t="shared" si="0"/>
        <v>0</v>
      </c>
      <c r="G16" s="27">
        <f t="shared" si="1"/>
        <v>0</v>
      </c>
      <c r="H16" s="27">
        <f t="shared" si="2"/>
        <v>0</v>
      </c>
      <c r="I16" s="25">
        <v>3</v>
      </c>
      <c r="J16" s="23">
        <v>0.4</v>
      </c>
      <c r="K16" s="28">
        <f t="shared" si="3"/>
        <v>0</v>
      </c>
      <c r="L16" s="27">
        <f t="shared" si="4"/>
        <v>0</v>
      </c>
      <c r="M16" s="26">
        <f t="shared" si="5"/>
        <v>0</v>
      </c>
      <c r="N16" s="29">
        <f t="shared" si="6"/>
        <v>0</v>
      </c>
      <c r="O16" s="90">
        <v>0</v>
      </c>
      <c r="P16" s="94">
        <v>1.2</v>
      </c>
      <c r="Q16" s="90">
        <v>0</v>
      </c>
      <c r="R16" s="94">
        <v>1.2</v>
      </c>
      <c r="S16" s="90">
        <v>0</v>
      </c>
      <c r="T16" s="94">
        <v>1.2</v>
      </c>
      <c r="U16" s="90">
        <v>0</v>
      </c>
      <c r="V16" s="94">
        <v>1.2</v>
      </c>
      <c r="W16" s="30">
        <v>0.5</v>
      </c>
      <c r="X16" s="98">
        <v>0</v>
      </c>
      <c r="Y16" s="31">
        <f t="shared" si="7"/>
        <v>0</v>
      </c>
      <c r="Z16" s="31">
        <f t="shared" si="8"/>
        <v>0</v>
      </c>
    </row>
    <row r="17" spans="1:26" ht="12.75">
      <c r="A17" s="12">
        <v>12</v>
      </c>
      <c r="B17" s="13">
        <v>0</v>
      </c>
      <c r="C17" s="14">
        <v>0</v>
      </c>
      <c r="D17" s="14">
        <v>0</v>
      </c>
      <c r="E17" s="15">
        <v>1</v>
      </c>
      <c r="F17" s="16">
        <f t="shared" si="0"/>
        <v>0</v>
      </c>
      <c r="G17" s="17">
        <f t="shared" si="1"/>
        <v>0</v>
      </c>
      <c r="H17" s="17">
        <f t="shared" si="2"/>
        <v>0</v>
      </c>
      <c r="I17" s="15">
        <v>3</v>
      </c>
      <c r="J17" s="13">
        <v>0.4</v>
      </c>
      <c r="K17" s="18">
        <f t="shared" si="3"/>
        <v>0</v>
      </c>
      <c r="L17" s="17">
        <f t="shared" si="4"/>
        <v>0</v>
      </c>
      <c r="M17" s="16">
        <f t="shared" si="5"/>
        <v>0</v>
      </c>
      <c r="N17" s="19">
        <f t="shared" si="6"/>
        <v>0</v>
      </c>
      <c r="O17" s="89">
        <v>0</v>
      </c>
      <c r="P17" s="93">
        <v>1.2</v>
      </c>
      <c r="Q17" s="89">
        <v>0</v>
      </c>
      <c r="R17" s="93">
        <v>1.2</v>
      </c>
      <c r="S17" s="89">
        <v>0</v>
      </c>
      <c r="T17" s="93">
        <v>1.2</v>
      </c>
      <c r="U17" s="89">
        <v>0</v>
      </c>
      <c r="V17" s="93">
        <v>1.2</v>
      </c>
      <c r="W17" s="20">
        <v>0.5</v>
      </c>
      <c r="X17" s="97">
        <v>0</v>
      </c>
      <c r="Y17" s="21">
        <f t="shared" si="7"/>
        <v>0</v>
      </c>
      <c r="Z17" s="21">
        <f t="shared" si="8"/>
        <v>0</v>
      </c>
    </row>
    <row r="18" spans="1:26" ht="12.75">
      <c r="A18" s="22">
        <v>13</v>
      </c>
      <c r="B18" s="23">
        <v>0</v>
      </c>
      <c r="C18" s="24">
        <v>0</v>
      </c>
      <c r="D18" s="24">
        <v>0</v>
      </c>
      <c r="E18" s="25">
        <v>1</v>
      </c>
      <c r="F18" s="26">
        <f t="shared" si="0"/>
        <v>0</v>
      </c>
      <c r="G18" s="27">
        <f t="shared" si="1"/>
        <v>0</v>
      </c>
      <c r="H18" s="27">
        <f t="shared" si="2"/>
        <v>0</v>
      </c>
      <c r="I18" s="25">
        <v>3</v>
      </c>
      <c r="J18" s="23">
        <v>0.4</v>
      </c>
      <c r="K18" s="28">
        <f t="shared" si="3"/>
        <v>0</v>
      </c>
      <c r="L18" s="27">
        <f t="shared" si="4"/>
        <v>0</v>
      </c>
      <c r="M18" s="26">
        <f t="shared" si="5"/>
        <v>0</v>
      </c>
      <c r="N18" s="29">
        <f t="shared" si="6"/>
        <v>0</v>
      </c>
      <c r="O18" s="90">
        <v>0</v>
      </c>
      <c r="P18" s="94">
        <v>1.2</v>
      </c>
      <c r="Q18" s="90">
        <v>0</v>
      </c>
      <c r="R18" s="94">
        <v>1.2</v>
      </c>
      <c r="S18" s="90">
        <v>0</v>
      </c>
      <c r="T18" s="94">
        <v>1.2</v>
      </c>
      <c r="U18" s="90">
        <v>0</v>
      </c>
      <c r="V18" s="94">
        <v>1.2</v>
      </c>
      <c r="W18" s="30">
        <v>0.5</v>
      </c>
      <c r="X18" s="98">
        <v>0</v>
      </c>
      <c r="Y18" s="31">
        <f t="shared" si="7"/>
        <v>0</v>
      </c>
      <c r="Z18" s="31">
        <f t="shared" si="8"/>
        <v>0</v>
      </c>
    </row>
    <row r="19" spans="1:26" ht="12.75">
      <c r="A19" s="12">
        <v>14</v>
      </c>
      <c r="B19" s="13">
        <v>0</v>
      </c>
      <c r="C19" s="14">
        <v>0</v>
      </c>
      <c r="D19" s="14">
        <v>0</v>
      </c>
      <c r="E19" s="15">
        <v>1</v>
      </c>
      <c r="F19" s="16">
        <f t="shared" si="0"/>
        <v>0</v>
      </c>
      <c r="G19" s="17">
        <f t="shared" si="1"/>
        <v>0</v>
      </c>
      <c r="H19" s="17">
        <f t="shared" si="2"/>
        <v>0</v>
      </c>
      <c r="I19" s="15">
        <v>8</v>
      </c>
      <c r="J19" s="13">
        <v>0.4</v>
      </c>
      <c r="K19" s="18">
        <f t="shared" si="3"/>
        <v>0</v>
      </c>
      <c r="L19" s="17">
        <f t="shared" si="4"/>
        <v>0</v>
      </c>
      <c r="M19" s="16">
        <f t="shared" si="5"/>
        <v>0</v>
      </c>
      <c r="N19" s="19">
        <f t="shared" si="6"/>
        <v>0</v>
      </c>
      <c r="O19" s="89">
        <v>0</v>
      </c>
      <c r="P19" s="93">
        <v>1.2</v>
      </c>
      <c r="Q19" s="89">
        <v>0</v>
      </c>
      <c r="R19" s="93">
        <v>1.2</v>
      </c>
      <c r="S19" s="89">
        <v>0</v>
      </c>
      <c r="T19" s="93">
        <v>1.2</v>
      </c>
      <c r="U19" s="89">
        <v>0</v>
      </c>
      <c r="V19" s="93">
        <v>1.2</v>
      </c>
      <c r="W19" s="20">
        <v>0.5</v>
      </c>
      <c r="X19" s="97">
        <v>0</v>
      </c>
      <c r="Y19" s="21">
        <f t="shared" si="7"/>
        <v>0</v>
      </c>
      <c r="Z19" s="21">
        <f t="shared" si="8"/>
        <v>0</v>
      </c>
    </row>
    <row r="20" spans="1:26" ht="12.75">
      <c r="A20" s="22">
        <v>15</v>
      </c>
      <c r="B20" s="23">
        <v>0</v>
      </c>
      <c r="C20" s="24">
        <v>0</v>
      </c>
      <c r="D20" s="24">
        <v>0</v>
      </c>
      <c r="E20" s="25">
        <v>1</v>
      </c>
      <c r="F20" s="26">
        <f t="shared" si="0"/>
        <v>0</v>
      </c>
      <c r="G20" s="27">
        <f t="shared" si="1"/>
        <v>0</v>
      </c>
      <c r="H20" s="27">
        <f t="shared" si="2"/>
        <v>0</v>
      </c>
      <c r="I20" s="25">
        <v>0</v>
      </c>
      <c r="J20" s="23">
        <v>0.4</v>
      </c>
      <c r="K20" s="28">
        <f t="shared" si="3"/>
        <v>0</v>
      </c>
      <c r="L20" s="27">
        <f t="shared" si="4"/>
        <v>0</v>
      </c>
      <c r="M20" s="26">
        <f t="shared" si="5"/>
        <v>0</v>
      </c>
      <c r="N20" s="29">
        <f t="shared" si="6"/>
        <v>0</v>
      </c>
      <c r="O20" s="90">
        <v>0</v>
      </c>
      <c r="P20" s="94">
        <v>1.2</v>
      </c>
      <c r="Q20" s="90">
        <v>0</v>
      </c>
      <c r="R20" s="94">
        <v>1.2</v>
      </c>
      <c r="S20" s="90">
        <v>0</v>
      </c>
      <c r="T20" s="94">
        <v>1.2</v>
      </c>
      <c r="U20" s="90">
        <v>0</v>
      </c>
      <c r="V20" s="94">
        <v>1.2</v>
      </c>
      <c r="W20" s="30">
        <v>0</v>
      </c>
      <c r="X20" s="98">
        <v>0</v>
      </c>
      <c r="Y20" s="31">
        <f t="shared" si="7"/>
        <v>0</v>
      </c>
      <c r="Z20" s="31">
        <f t="shared" si="8"/>
        <v>0</v>
      </c>
    </row>
    <row r="21" spans="1:26" ht="12.75">
      <c r="A21" s="12">
        <v>16</v>
      </c>
      <c r="B21" s="13">
        <v>0</v>
      </c>
      <c r="C21" s="14">
        <v>0</v>
      </c>
      <c r="D21" s="14">
        <v>0</v>
      </c>
      <c r="E21" s="15">
        <v>1</v>
      </c>
      <c r="F21" s="16">
        <f t="shared" si="0"/>
        <v>0</v>
      </c>
      <c r="G21" s="17">
        <f t="shared" si="1"/>
        <v>0</v>
      </c>
      <c r="H21" s="17">
        <f t="shared" si="2"/>
        <v>0</v>
      </c>
      <c r="I21" s="15">
        <v>0</v>
      </c>
      <c r="J21" s="13">
        <v>0.2</v>
      </c>
      <c r="K21" s="18">
        <f t="shared" si="3"/>
        <v>0</v>
      </c>
      <c r="L21" s="17">
        <f t="shared" si="4"/>
        <v>0</v>
      </c>
      <c r="M21" s="16">
        <f t="shared" si="5"/>
        <v>0</v>
      </c>
      <c r="N21" s="19">
        <f t="shared" si="6"/>
        <v>0</v>
      </c>
      <c r="O21" s="89">
        <v>0</v>
      </c>
      <c r="P21" s="93">
        <v>1.2</v>
      </c>
      <c r="Q21" s="89">
        <v>0</v>
      </c>
      <c r="R21" s="93">
        <v>1.2</v>
      </c>
      <c r="S21" s="89">
        <v>0</v>
      </c>
      <c r="T21" s="93">
        <v>1.2</v>
      </c>
      <c r="U21" s="89">
        <v>0</v>
      </c>
      <c r="V21" s="93">
        <v>1.2</v>
      </c>
      <c r="W21" s="20">
        <f aca="true" t="shared" si="9" ref="W21:W45">O21*P21+Q21*R21+S21*T21+U21*V21</f>
        <v>0</v>
      </c>
      <c r="X21" s="97">
        <v>0</v>
      </c>
      <c r="Y21" s="21">
        <f t="shared" si="7"/>
        <v>0</v>
      </c>
      <c r="Z21" s="21">
        <f t="shared" si="8"/>
        <v>0</v>
      </c>
    </row>
    <row r="22" spans="1:26" ht="12.75">
      <c r="A22" s="22">
        <v>17</v>
      </c>
      <c r="B22" s="23">
        <v>0</v>
      </c>
      <c r="C22" s="24">
        <v>0</v>
      </c>
      <c r="D22" s="24">
        <v>0</v>
      </c>
      <c r="E22" s="25">
        <v>1</v>
      </c>
      <c r="F22" s="26">
        <f t="shared" si="0"/>
        <v>0</v>
      </c>
      <c r="G22" s="27">
        <f t="shared" si="1"/>
        <v>0</v>
      </c>
      <c r="H22" s="27">
        <f t="shared" si="2"/>
        <v>0</v>
      </c>
      <c r="I22" s="25">
        <v>0</v>
      </c>
      <c r="J22" s="23">
        <v>0.2</v>
      </c>
      <c r="K22" s="28">
        <f t="shared" si="3"/>
        <v>0</v>
      </c>
      <c r="L22" s="27">
        <f t="shared" si="4"/>
        <v>0</v>
      </c>
      <c r="M22" s="26">
        <f t="shared" si="5"/>
        <v>0</v>
      </c>
      <c r="N22" s="29">
        <f t="shared" si="6"/>
        <v>0</v>
      </c>
      <c r="O22" s="90">
        <v>0</v>
      </c>
      <c r="P22" s="94">
        <v>1.2</v>
      </c>
      <c r="Q22" s="90">
        <v>0</v>
      </c>
      <c r="R22" s="94">
        <v>1.2</v>
      </c>
      <c r="S22" s="90">
        <v>0</v>
      </c>
      <c r="T22" s="94">
        <v>1.2</v>
      </c>
      <c r="U22" s="90">
        <v>0</v>
      </c>
      <c r="V22" s="94">
        <v>1.2</v>
      </c>
      <c r="W22" s="30">
        <f t="shared" si="9"/>
        <v>0</v>
      </c>
      <c r="X22" s="98">
        <v>0</v>
      </c>
      <c r="Y22" s="31">
        <f t="shared" si="7"/>
        <v>0</v>
      </c>
      <c r="Z22" s="31">
        <f t="shared" si="8"/>
        <v>0</v>
      </c>
    </row>
    <row r="23" spans="1:26" ht="12.75">
      <c r="A23" s="12">
        <v>18</v>
      </c>
      <c r="B23" s="13">
        <v>0</v>
      </c>
      <c r="C23" s="14">
        <v>0</v>
      </c>
      <c r="D23" s="14">
        <v>0</v>
      </c>
      <c r="E23" s="15">
        <v>1</v>
      </c>
      <c r="F23" s="16">
        <f t="shared" si="0"/>
        <v>0</v>
      </c>
      <c r="G23" s="17">
        <f t="shared" si="1"/>
        <v>0</v>
      </c>
      <c r="H23" s="17">
        <f t="shared" si="2"/>
        <v>0</v>
      </c>
      <c r="I23" s="15">
        <v>0</v>
      </c>
      <c r="J23" s="13">
        <v>0.2</v>
      </c>
      <c r="K23" s="18">
        <f t="shared" si="3"/>
        <v>0</v>
      </c>
      <c r="L23" s="17">
        <f t="shared" si="4"/>
        <v>0</v>
      </c>
      <c r="M23" s="16">
        <f t="shared" si="5"/>
        <v>0</v>
      </c>
      <c r="N23" s="19">
        <f t="shared" si="6"/>
        <v>0</v>
      </c>
      <c r="O23" s="89">
        <v>0</v>
      </c>
      <c r="P23" s="93">
        <v>1.2</v>
      </c>
      <c r="Q23" s="89">
        <v>0</v>
      </c>
      <c r="R23" s="93">
        <v>1.2</v>
      </c>
      <c r="S23" s="89">
        <v>0</v>
      </c>
      <c r="T23" s="93">
        <v>1.2</v>
      </c>
      <c r="U23" s="89">
        <v>0</v>
      </c>
      <c r="V23" s="93">
        <v>1.2</v>
      </c>
      <c r="W23" s="20">
        <f t="shared" si="9"/>
        <v>0</v>
      </c>
      <c r="X23" s="97">
        <v>0</v>
      </c>
      <c r="Y23" s="21">
        <f t="shared" si="7"/>
        <v>0</v>
      </c>
      <c r="Z23" s="21">
        <f t="shared" si="8"/>
        <v>0</v>
      </c>
    </row>
    <row r="24" spans="1:26" ht="12.75">
      <c r="A24" s="22">
        <v>19</v>
      </c>
      <c r="B24" s="23">
        <v>0</v>
      </c>
      <c r="C24" s="24">
        <v>0</v>
      </c>
      <c r="D24" s="24">
        <v>0</v>
      </c>
      <c r="E24" s="25">
        <v>1</v>
      </c>
      <c r="F24" s="26">
        <f t="shared" si="0"/>
        <v>0</v>
      </c>
      <c r="G24" s="27">
        <f t="shared" si="1"/>
        <v>0</v>
      </c>
      <c r="H24" s="27">
        <f t="shared" si="2"/>
        <v>0</v>
      </c>
      <c r="I24" s="25">
        <v>0</v>
      </c>
      <c r="J24" s="23">
        <v>0.2</v>
      </c>
      <c r="K24" s="28">
        <f t="shared" si="3"/>
        <v>0</v>
      </c>
      <c r="L24" s="27">
        <f t="shared" si="4"/>
        <v>0</v>
      </c>
      <c r="M24" s="26">
        <f t="shared" si="5"/>
        <v>0</v>
      </c>
      <c r="N24" s="29">
        <f t="shared" si="6"/>
        <v>0</v>
      </c>
      <c r="O24" s="90">
        <v>0</v>
      </c>
      <c r="P24" s="94">
        <v>1.2</v>
      </c>
      <c r="Q24" s="90">
        <v>0</v>
      </c>
      <c r="R24" s="94">
        <v>1.2</v>
      </c>
      <c r="S24" s="90">
        <v>0</v>
      </c>
      <c r="T24" s="94">
        <v>1.2</v>
      </c>
      <c r="U24" s="90">
        <v>0</v>
      </c>
      <c r="V24" s="94">
        <v>1.2</v>
      </c>
      <c r="W24" s="30">
        <f t="shared" si="9"/>
        <v>0</v>
      </c>
      <c r="X24" s="98">
        <v>0</v>
      </c>
      <c r="Y24" s="31">
        <f t="shared" si="7"/>
        <v>0</v>
      </c>
      <c r="Z24" s="31">
        <f t="shared" si="8"/>
        <v>0</v>
      </c>
    </row>
    <row r="25" spans="1:26" ht="12.75">
      <c r="A25" s="12">
        <v>20</v>
      </c>
      <c r="B25" s="13">
        <v>0</v>
      </c>
      <c r="C25" s="14">
        <v>0</v>
      </c>
      <c r="D25" s="14">
        <v>0</v>
      </c>
      <c r="E25" s="15">
        <v>1</v>
      </c>
      <c r="F25" s="16">
        <f t="shared" si="0"/>
        <v>0</v>
      </c>
      <c r="G25" s="17">
        <f t="shared" si="1"/>
        <v>0</v>
      </c>
      <c r="H25" s="17">
        <f t="shared" si="2"/>
        <v>0</v>
      </c>
      <c r="I25" s="15">
        <v>0</v>
      </c>
      <c r="J25" s="13">
        <v>0.2</v>
      </c>
      <c r="K25" s="18">
        <f t="shared" si="3"/>
        <v>0</v>
      </c>
      <c r="L25" s="17">
        <f t="shared" si="4"/>
        <v>0</v>
      </c>
      <c r="M25" s="16">
        <f t="shared" si="5"/>
        <v>0</v>
      </c>
      <c r="N25" s="19">
        <f t="shared" si="6"/>
        <v>0</v>
      </c>
      <c r="O25" s="89">
        <v>0</v>
      </c>
      <c r="P25" s="93">
        <v>1.2</v>
      </c>
      <c r="Q25" s="89">
        <v>0</v>
      </c>
      <c r="R25" s="93">
        <v>1.2</v>
      </c>
      <c r="S25" s="89">
        <v>0</v>
      </c>
      <c r="T25" s="93">
        <v>1.2</v>
      </c>
      <c r="U25" s="89">
        <v>0</v>
      </c>
      <c r="V25" s="93">
        <v>1.2</v>
      </c>
      <c r="W25" s="20">
        <f t="shared" si="9"/>
        <v>0</v>
      </c>
      <c r="X25" s="97">
        <v>0</v>
      </c>
      <c r="Y25" s="21">
        <f t="shared" si="7"/>
        <v>0</v>
      </c>
      <c r="Z25" s="21">
        <f t="shared" si="8"/>
        <v>0</v>
      </c>
    </row>
    <row r="26" spans="1:26" ht="12.75">
      <c r="A26" s="22">
        <v>21</v>
      </c>
      <c r="B26" s="23">
        <v>0</v>
      </c>
      <c r="C26" s="24">
        <v>0</v>
      </c>
      <c r="D26" s="24">
        <v>0</v>
      </c>
      <c r="E26" s="25">
        <v>1</v>
      </c>
      <c r="F26" s="26">
        <f t="shared" si="0"/>
        <v>0</v>
      </c>
      <c r="G26" s="27">
        <f t="shared" si="1"/>
        <v>0</v>
      </c>
      <c r="H26" s="27">
        <f t="shared" si="2"/>
        <v>0</v>
      </c>
      <c r="I26" s="25">
        <v>0</v>
      </c>
      <c r="J26" s="23">
        <v>0.2</v>
      </c>
      <c r="K26" s="28">
        <f t="shared" si="3"/>
        <v>0</v>
      </c>
      <c r="L26" s="27">
        <f t="shared" si="4"/>
        <v>0</v>
      </c>
      <c r="M26" s="26">
        <f t="shared" si="5"/>
        <v>0</v>
      </c>
      <c r="N26" s="29">
        <f t="shared" si="6"/>
        <v>0</v>
      </c>
      <c r="O26" s="90">
        <v>0</v>
      </c>
      <c r="P26" s="94">
        <v>1.2</v>
      </c>
      <c r="Q26" s="90">
        <v>0</v>
      </c>
      <c r="R26" s="94">
        <v>1.2</v>
      </c>
      <c r="S26" s="90">
        <v>0</v>
      </c>
      <c r="T26" s="94">
        <v>1.2</v>
      </c>
      <c r="U26" s="90">
        <v>0</v>
      </c>
      <c r="V26" s="94">
        <v>1.2</v>
      </c>
      <c r="W26" s="30">
        <f t="shared" si="9"/>
        <v>0</v>
      </c>
      <c r="X26" s="98">
        <v>0</v>
      </c>
      <c r="Y26" s="31">
        <f t="shared" si="7"/>
        <v>0</v>
      </c>
      <c r="Z26" s="31">
        <f t="shared" si="8"/>
        <v>0</v>
      </c>
    </row>
    <row r="27" spans="1:26" ht="12.75">
      <c r="A27" s="12">
        <v>22</v>
      </c>
      <c r="B27" s="13">
        <v>0</v>
      </c>
      <c r="C27" s="14">
        <v>0</v>
      </c>
      <c r="D27" s="14">
        <v>0</v>
      </c>
      <c r="E27" s="15">
        <v>1</v>
      </c>
      <c r="F27" s="16">
        <f t="shared" si="0"/>
        <v>0</v>
      </c>
      <c r="G27" s="17">
        <f t="shared" si="1"/>
        <v>0</v>
      </c>
      <c r="H27" s="17">
        <f t="shared" si="2"/>
        <v>0</v>
      </c>
      <c r="I27" s="15">
        <v>0</v>
      </c>
      <c r="J27" s="13">
        <v>0.2</v>
      </c>
      <c r="K27" s="18">
        <f t="shared" si="3"/>
        <v>0</v>
      </c>
      <c r="L27" s="17">
        <f t="shared" si="4"/>
        <v>0</v>
      </c>
      <c r="M27" s="16">
        <f t="shared" si="5"/>
        <v>0</v>
      </c>
      <c r="N27" s="19">
        <f t="shared" si="6"/>
        <v>0</v>
      </c>
      <c r="O27" s="89">
        <v>0</v>
      </c>
      <c r="P27" s="93">
        <v>1.2</v>
      </c>
      <c r="Q27" s="89">
        <v>0</v>
      </c>
      <c r="R27" s="93">
        <v>1.2</v>
      </c>
      <c r="S27" s="89">
        <v>0</v>
      </c>
      <c r="T27" s="93">
        <v>1.2</v>
      </c>
      <c r="U27" s="89">
        <v>0</v>
      </c>
      <c r="V27" s="93">
        <v>1.2</v>
      </c>
      <c r="W27" s="20">
        <f t="shared" si="9"/>
        <v>0</v>
      </c>
      <c r="X27" s="97">
        <v>0</v>
      </c>
      <c r="Y27" s="21">
        <f t="shared" si="7"/>
        <v>0</v>
      </c>
      <c r="Z27" s="21">
        <f t="shared" si="8"/>
        <v>0</v>
      </c>
    </row>
    <row r="28" spans="1:26" ht="12.75">
      <c r="A28" s="22">
        <v>23</v>
      </c>
      <c r="B28" s="23">
        <v>0</v>
      </c>
      <c r="C28" s="24">
        <v>0</v>
      </c>
      <c r="D28" s="24">
        <v>0</v>
      </c>
      <c r="E28" s="25">
        <v>1</v>
      </c>
      <c r="F28" s="26">
        <f t="shared" si="0"/>
        <v>0</v>
      </c>
      <c r="G28" s="27">
        <f t="shared" si="1"/>
        <v>0</v>
      </c>
      <c r="H28" s="27">
        <f t="shared" si="2"/>
        <v>0</v>
      </c>
      <c r="I28" s="25">
        <v>0</v>
      </c>
      <c r="J28" s="23">
        <v>0.2</v>
      </c>
      <c r="K28" s="28">
        <f t="shared" si="3"/>
        <v>0</v>
      </c>
      <c r="L28" s="27">
        <f t="shared" si="4"/>
        <v>0</v>
      </c>
      <c r="M28" s="26">
        <f t="shared" si="5"/>
        <v>0</v>
      </c>
      <c r="N28" s="29">
        <f t="shared" si="6"/>
        <v>0</v>
      </c>
      <c r="O28" s="90">
        <v>0</v>
      </c>
      <c r="P28" s="94">
        <v>1.2</v>
      </c>
      <c r="Q28" s="90">
        <v>0</v>
      </c>
      <c r="R28" s="94">
        <v>1.2</v>
      </c>
      <c r="S28" s="90">
        <v>0</v>
      </c>
      <c r="T28" s="94">
        <v>1.2</v>
      </c>
      <c r="U28" s="90">
        <v>0</v>
      </c>
      <c r="V28" s="94">
        <v>1.2</v>
      </c>
      <c r="W28" s="30">
        <f t="shared" si="9"/>
        <v>0</v>
      </c>
      <c r="X28" s="98">
        <v>0</v>
      </c>
      <c r="Y28" s="31">
        <f t="shared" si="7"/>
        <v>0</v>
      </c>
      <c r="Z28" s="31">
        <f t="shared" si="8"/>
        <v>0</v>
      </c>
    </row>
    <row r="29" spans="1:26" ht="12.75">
      <c r="A29" s="12">
        <v>24</v>
      </c>
      <c r="B29" s="13">
        <v>0</v>
      </c>
      <c r="C29" s="14">
        <v>0</v>
      </c>
      <c r="D29" s="14">
        <v>0</v>
      </c>
      <c r="E29" s="15">
        <v>1</v>
      </c>
      <c r="F29" s="16">
        <f t="shared" si="0"/>
        <v>0</v>
      </c>
      <c r="G29" s="17">
        <f t="shared" si="1"/>
        <v>0</v>
      </c>
      <c r="H29" s="17">
        <f t="shared" si="2"/>
        <v>0</v>
      </c>
      <c r="I29" s="15">
        <v>0</v>
      </c>
      <c r="J29" s="13">
        <v>0.2</v>
      </c>
      <c r="K29" s="18">
        <f t="shared" si="3"/>
        <v>0</v>
      </c>
      <c r="L29" s="17">
        <f t="shared" si="4"/>
        <v>0</v>
      </c>
      <c r="M29" s="16">
        <f t="shared" si="5"/>
        <v>0</v>
      </c>
      <c r="N29" s="19">
        <f t="shared" si="6"/>
        <v>0</v>
      </c>
      <c r="O29" s="89">
        <v>0</v>
      </c>
      <c r="P29" s="93">
        <v>1.2</v>
      </c>
      <c r="Q29" s="89">
        <v>0</v>
      </c>
      <c r="R29" s="93">
        <v>1.2</v>
      </c>
      <c r="S29" s="89">
        <v>0</v>
      </c>
      <c r="T29" s="93">
        <v>1.2</v>
      </c>
      <c r="U29" s="89">
        <v>0</v>
      </c>
      <c r="V29" s="93">
        <v>1.2</v>
      </c>
      <c r="W29" s="20">
        <f t="shared" si="9"/>
        <v>0</v>
      </c>
      <c r="X29" s="97">
        <v>0</v>
      </c>
      <c r="Y29" s="21">
        <f t="shared" si="7"/>
        <v>0</v>
      </c>
      <c r="Z29" s="21">
        <f t="shared" si="8"/>
        <v>0</v>
      </c>
    </row>
    <row r="30" spans="1:26" ht="12.75">
      <c r="A30" s="22">
        <v>25</v>
      </c>
      <c r="B30" s="23">
        <v>0</v>
      </c>
      <c r="C30" s="24">
        <v>0</v>
      </c>
      <c r="D30" s="24">
        <v>0</v>
      </c>
      <c r="E30" s="25">
        <v>1</v>
      </c>
      <c r="F30" s="26">
        <f t="shared" si="0"/>
        <v>0</v>
      </c>
      <c r="G30" s="27">
        <f t="shared" si="1"/>
        <v>0</v>
      </c>
      <c r="H30" s="27">
        <f t="shared" si="2"/>
        <v>0</v>
      </c>
      <c r="I30" s="25">
        <v>0</v>
      </c>
      <c r="J30" s="23">
        <v>0.2</v>
      </c>
      <c r="K30" s="28">
        <f t="shared" si="3"/>
        <v>0</v>
      </c>
      <c r="L30" s="27">
        <f t="shared" si="4"/>
        <v>0</v>
      </c>
      <c r="M30" s="26">
        <f t="shared" si="5"/>
        <v>0</v>
      </c>
      <c r="N30" s="29">
        <f t="shared" si="6"/>
        <v>0</v>
      </c>
      <c r="O30" s="90">
        <v>0</v>
      </c>
      <c r="P30" s="94">
        <v>1.2</v>
      </c>
      <c r="Q30" s="90">
        <v>0</v>
      </c>
      <c r="R30" s="94">
        <v>1.2</v>
      </c>
      <c r="S30" s="90">
        <v>0</v>
      </c>
      <c r="T30" s="94">
        <v>1.2</v>
      </c>
      <c r="U30" s="90">
        <v>0</v>
      </c>
      <c r="V30" s="94">
        <v>1.2</v>
      </c>
      <c r="W30" s="30">
        <f t="shared" si="9"/>
        <v>0</v>
      </c>
      <c r="X30" s="98">
        <v>0</v>
      </c>
      <c r="Y30" s="31">
        <f t="shared" si="7"/>
        <v>0</v>
      </c>
      <c r="Z30" s="31">
        <f t="shared" si="8"/>
        <v>0</v>
      </c>
    </row>
    <row r="31" spans="1:26" ht="12.75">
      <c r="A31" s="12">
        <v>26</v>
      </c>
      <c r="B31" s="13">
        <v>0</v>
      </c>
      <c r="C31" s="14">
        <v>0</v>
      </c>
      <c r="D31" s="14">
        <v>0</v>
      </c>
      <c r="E31" s="15">
        <v>1</v>
      </c>
      <c r="F31" s="16">
        <f t="shared" si="0"/>
        <v>0</v>
      </c>
      <c r="G31" s="17">
        <f t="shared" si="1"/>
        <v>0</v>
      </c>
      <c r="H31" s="17">
        <f t="shared" si="2"/>
        <v>0</v>
      </c>
      <c r="I31" s="15">
        <v>0</v>
      </c>
      <c r="J31" s="13">
        <v>0.2</v>
      </c>
      <c r="K31" s="18">
        <f t="shared" si="3"/>
        <v>0</v>
      </c>
      <c r="L31" s="17">
        <f t="shared" si="4"/>
        <v>0</v>
      </c>
      <c r="M31" s="16">
        <f t="shared" si="5"/>
        <v>0</v>
      </c>
      <c r="N31" s="19">
        <f t="shared" si="6"/>
        <v>0</v>
      </c>
      <c r="O31" s="89">
        <v>0</v>
      </c>
      <c r="P31" s="93">
        <v>1.2</v>
      </c>
      <c r="Q31" s="89">
        <v>0</v>
      </c>
      <c r="R31" s="93">
        <v>1.2</v>
      </c>
      <c r="S31" s="89">
        <v>0</v>
      </c>
      <c r="T31" s="93">
        <v>1.2</v>
      </c>
      <c r="U31" s="89">
        <v>0</v>
      </c>
      <c r="V31" s="93">
        <v>1.2</v>
      </c>
      <c r="W31" s="20">
        <f t="shared" si="9"/>
        <v>0</v>
      </c>
      <c r="X31" s="97">
        <v>0</v>
      </c>
      <c r="Y31" s="21">
        <f t="shared" si="7"/>
        <v>0</v>
      </c>
      <c r="Z31" s="21">
        <f t="shared" si="8"/>
        <v>0</v>
      </c>
    </row>
    <row r="32" spans="1:26" ht="12.75">
      <c r="A32" s="22">
        <v>27</v>
      </c>
      <c r="B32" s="23">
        <v>0</v>
      </c>
      <c r="C32" s="24">
        <v>0</v>
      </c>
      <c r="D32" s="24">
        <v>0</v>
      </c>
      <c r="E32" s="25">
        <v>1</v>
      </c>
      <c r="F32" s="26">
        <f t="shared" si="0"/>
        <v>0</v>
      </c>
      <c r="G32" s="27">
        <f t="shared" si="1"/>
        <v>0</v>
      </c>
      <c r="H32" s="27">
        <f t="shared" si="2"/>
        <v>0</v>
      </c>
      <c r="I32" s="25">
        <v>0</v>
      </c>
      <c r="J32" s="23">
        <v>0.2</v>
      </c>
      <c r="K32" s="28">
        <f t="shared" si="3"/>
        <v>0</v>
      </c>
      <c r="L32" s="27">
        <f t="shared" si="4"/>
        <v>0</v>
      </c>
      <c r="M32" s="26">
        <f t="shared" si="5"/>
        <v>0</v>
      </c>
      <c r="N32" s="29">
        <f t="shared" si="6"/>
        <v>0</v>
      </c>
      <c r="O32" s="90">
        <v>0</v>
      </c>
      <c r="P32" s="94">
        <v>1.2</v>
      </c>
      <c r="Q32" s="90">
        <v>0</v>
      </c>
      <c r="R32" s="94">
        <v>1.2</v>
      </c>
      <c r="S32" s="90">
        <v>0</v>
      </c>
      <c r="T32" s="94">
        <v>1.2</v>
      </c>
      <c r="U32" s="90">
        <v>0</v>
      </c>
      <c r="V32" s="94">
        <v>1.2</v>
      </c>
      <c r="W32" s="30">
        <f t="shared" si="9"/>
        <v>0</v>
      </c>
      <c r="X32" s="98">
        <v>0</v>
      </c>
      <c r="Y32" s="31">
        <f t="shared" si="7"/>
        <v>0</v>
      </c>
      <c r="Z32" s="31">
        <f t="shared" si="8"/>
        <v>0</v>
      </c>
    </row>
    <row r="33" spans="1:26" ht="12.75">
      <c r="A33" s="12">
        <v>28</v>
      </c>
      <c r="B33" s="13">
        <v>0</v>
      </c>
      <c r="C33" s="14">
        <v>0</v>
      </c>
      <c r="D33" s="14">
        <v>0</v>
      </c>
      <c r="E33" s="15">
        <v>1</v>
      </c>
      <c r="F33" s="16">
        <f t="shared" si="0"/>
        <v>0</v>
      </c>
      <c r="G33" s="17">
        <f t="shared" si="1"/>
        <v>0</v>
      </c>
      <c r="H33" s="17">
        <f t="shared" si="2"/>
        <v>0</v>
      </c>
      <c r="I33" s="15">
        <v>0</v>
      </c>
      <c r="J33" s="13">
        <v>0.2</v>
      </c>
      <c r="K33" s="18">
        <f t="shared" si="3"/>
        <v>0</v>
      </c>
      <c r="L33" s="17">
        <f t="shared" si="4"/>
        <v>0</v>
      </c>
      <c r="M33" s="16">
        <f t="shared" si="5"/>
        <v>0</v>
      </c>
      <c r="N33" s="19">
        <f t="shared" si="6"/>
        <v>0</v>
      </c>
      <c r="O33" s="89">
        <v>0</v>
      </c>
      <c r="P33" s="93">
        <v>1.2</v>
      </c>
      <c r="Q33" s="89">
        <v>0</v>
      </c>
      <c r="R33" s="93">
        <v>1.2</v>
      </c>
      <c r="S33" s="89">
        <v>0</v>
      </c>
      <c r="T33" s="93">
        <v>1.2</v>
      </c>
      <c r="U33" s="89">
        <v>0</v>
      </c>
      <c r="V33" s="93">
        <v>1.2</v>
      </c>
      <c r="W33" s="20">
        <f t="shared" si="9"/>
        <v>0</v>
      </c>
      <c r="X33" s="97">
        <v>0</v>
      </c>
      <c r="Y33" s="21">
        <f t="shared" si="7"/>
        <v>0</v>
      </c>
      <c r="Z33" s="21">
        <f t="shared" si="8"/>
        <v>0</v>
      </c>
    </row>
    <row r="34" spans="1:26" ht="12.75">
      <c r="A34" s="22">
        <v>29</v>
      </c>
      <c r="B34" s="23">
        <v>0</v>
      </c>
      <c r="C34" s="24">
        <v>0</v>
      </c>
      <c r="D34" s="24">
        <v>0</v>
      </c>
      <c r="E34" s="25">
        <v>1</v>
      </c>
      <c r="F34" s="26">
        <f t="shared" si="0"/>
        <v>0</v>
      </c>
      <c r="G34" s="27">
        <f t="shared" si="1"/>
        <v>0</v>
      </c>
      <c r="H34" s="27">
        <f t="shared" si="2"/>
        <v>0</v>
      </c>
      <c r="I34" s="25">
        <v>0</v>
      </c>
      <c r="J34" s="23">
        <v>0.2</v>
      </c>
      <c r="K34" s="28">
        <f t="shared" si="3"/>
        <v>0</v>
      </c>
      <c r="L34" s="27">
        <f t="shared" si="4"/>
        <v>0</v>
      </c>
      <c r="M34" s="26">
        <f t="shared" si="5"/>
        <v>0</v>
      </c>
      <c r="N34" s="29">
        <f t="shared" si="6"/>
        <v>0</v>
      </c>
      <c r="O34" s="90">
        <v>0</v>
      </c>
      <c r="P34" s="94">
        <v>1.2</v>
      </c>
      <c r="Q34" s="90">
        <v>0</v>
      </c>
      <c r="R34" s="94">
        <v>1.2</v>
      </c>
      <c r="S34" s="90">
        <v>0</v>
      </c>
      <c r="T34" s="94">
        <v>1.2</v>
      </c>
      <c r="U34" s="90">
        <v>0</v>
      </c>
      <c r="V34" s="94">
        <v>1.2</v>
      </c>
      <c r="W34" s="30">
        <f t="shared" si="9"/>
        <v>0</v>
      </c>
      <c r="X34" s="98">
        <v>0</v>
      </c>
      <c r="Y34" s="31">
        <f t="shared" si="7"/>
        <v>0</v>
      </c>
      <c r="Z34" s="31">
        <f t="shared" si="8"/>
        <v>0</v>
      </c>
    </row>
    <row r="35" spans="1:26" ht="12.75">
      <c r="A35" s="12">
        <v>30</v>
      </c>
      <c r="B35" s="13">
        <v>0</v>
      </c>
      <c r="C35" s="14">
        <v>0</v>
      </c>
      <c r="D35" s="14">
        <v>0</v>
      </c>
      <c r="E35" s="15">
        <v>1</v>
      </c>
      <c r="F35" s="16">
        <f t="shared" si="0"/>
        <v>0</v>
      </c>
      <c r="G35" s="17">
        <f t="shared" si="1"/>
        <v>0</v>
      </c>
      <c r="H35" s="17">
        <f t="shared" si="2"/>
        <v>0</v>
      </c>
      <c r="I35" s="15">
        <v>0</v>
      </c>
      <c r="J35" s="13">
        <v>0.2</v>
      </c>
      <c r="K35" s="18">
        <f t="shared" si="3"/>
        <v>0</v>
      </c>
      <c r="L35" s="17">
        <f t="shared" si="4"/>
        <v>0</v>
      </c>
      <c r="M35" s="16">
        <f t="shared" si="5"/>
        <v>0</v>
      </c>
      <c r="N35" s="19">
        <f t="shared" si="6"/>
        <v>0</v>
      </c>
      <c r="O35" s="89">
        <v>0</v>
      </c>
      <c r="P35" s="93">
        <v>1.2</v>
      </c>
      <c r="Q35" s="89">
        <v>0</v>
      </c>
      <c r="R35" s="93">
        <v>1.2</v>
      </c>
      <c r="S35" s="89">
        <v>0</v>
      </c>
      <c r="T35" s="93">
        <v>1.2</v>
      </c>
      <c r="U35" s="89">
        <v>0</v>
      </c>
      <c r="V35" s="93">
        <v>1.2</v>
      </c>
      <c r="W35" s="20">
        <f t="shared" si="9"/>
        <v>0</v>
      </c>
      <c r="X35" s="97">
        <v>0</v>
      </c>
      <c r="Y35" s="21">
        <f t="shared" si="7"/>
        <v>0</v>
      </c>
      <c r="Z35" s="21">
        <f t="shared" si="8"/>
        <v>0</v>
      </c>
    </row>
    <row r="36" spans="1:26" ht="12.75">
      <c r="A36" s="22">
        <v>31</v>
      </c>
      <c r="B36" s="23">
        <v>0</v>
      </c>
      <c r="C36" s="24">
        <v>0</v>
      </c>
      <c r="D36" s="24">
        <v>0</v>
      </c>
      <c r="E36" s="25">
        <v>1</v>
      </c>
      <c r="F36" s="26">
        <f t="shared" si="0"/>
        <v>0</v>
      </c>
      <c r="G36" s="27">
        <f t="shared" si="1"/>
        <v>0</v>
      </c>
      <c r="H36" s="27">
        <f t="shared" si="2"/>
        <v>0</v>
      </c>
      <c r="I36" s="25">
        <v>0</v>
      </c>
      <c r="J36" s="23">
        <v>0.2</v>
      </c>
      <c r="K36" s="28">
        <f t="shared" si="3"/>
        <v>0</v>
      </c>
      <c r="L36" s="27">
        <f t="shared" si="4"/>
        <v>0</v>
      </c>
      <c r="M36" s="26">
        <f t="shared" si="5"/>
        <v>0</v>
      </c>
      <c r="N36" s="29">
        <f t="shared" si="6"/>
        <v>0</v>
      </c>
      <c r="O36" s="90">
        <v>0</v>
      </c>
      <c r="P36" s="94">
        <v>1.2</v>
      </c>
      <c r="Q36" s="90">
        <v>0</v>
      </c>
      <c r="R36" s="94">
        <v>1.2</v>
      </c>
      <c r="S36" s="90">
        <v>0</v>
      </c>
      <c r="T36" s="94">
        <v>1.2</v>
      </c>
      <c r="U36" s="90">
        <v>0</v>
      </c>
      <c r="V36" s="94">
        <v>1.2</v>
      </c>
      <c r="W36" s="30">
        <f t="shared" si="9"/>
        <v>0</v>
      </c>
      <c r="X36" s="98">
        <v>0</v>
      </c>
      <c r="Y36" s="31">
        <f t="shared" si="7"/>
        <v>0</v>
      </c>
      <c r="Z36" s="31">
        <f t="shared" si="8"/>
        <v>0</v>
      </c>
    </row>
    <row r="37" spans="1:26" ht="12.75">
      <c r="A37" s="12">
        <v>32</v>
      </c>
      <c r="B37" s="13">
        <v>0</v>
      </c>
      <c r="C37" s="14">
        <v>0</v>
      </c>
      <c r="D37" s="14">
        <v>0</v>
      </c>
      <c r="E37" s="15">
        <v>1</v>
      </c>
      <c r="F37" s="16">
        <f t="shared" si="0"/>
        <v>0</v>
      </c>
      <c r="G37" s="17">
        <f t="shared" si="1"/>
        <v>0</v>
      </c>
      <c r="H37" s="17">
        <f t="shared" si="2"/>
        <v>0</v>
      </c>
      <c r="I37" s="15">
        <v>0</v>
      </c>
      <c r="J37" s="13">
        <v>0.2</v>
      </c>
      <c r="K37" s="18">
        <f t="shared" si="3"/>
        <v>0</v>
      </c>
      <c r="L37" s="17">
        <f t="shared" si="4"/>
        <v>0</v>
      </c>
      <c r="M37" s="16">
        <f t="shared" si="5"/>
        <v>0</v>
      </c>
      <c r="N37" s="19">
        <f t="shared" si="6"/>
        <v>0</v>
      </c>
      <c r="O37" s="89">
        <v>0</v>
      </c>
      <c r="P37" s="93">
        <v>1.2</v>
      </c>
      <c r="Q37" s="89">
        <v>0</v>
      </c>
      <c r="R37" s="93">
        <v>1.2</v>
      </c>
      <c r="S37" s="89">
        <v>0</v>
      </c>
      <c r="T37" s="93">
        <v>1.2</v>
      </c>
      <c r="U37" s="89">
        <v>0</v>
      </c>
      <c r="V37" s="93">
        <v>1.2</v>
      </c>
      <c r="W37" s="20">
        <f t="shared" si="9"/>
        <v>0</v>
      </c>
      <c r="X37" s="97">
        <v>0</v>
      </c>
      <c r="Y37" s="21">
        <f t="shared" si="7"/>
        <v>0</v>
      </c>
      <c r="Z37" s="21">
        <f t="shared" si="8"/>
        <v>0</v>
      </c>
    </row>
    <row r="38" spans="1:26" ht="12.75">
      <c r="A38" s="22">
        <v>33</v>
      </c>
      <c r="B38" s="23">
        <v>0</v>
      </c>
      <c r="C38" s="24">
        <v>0</v>
      </c>
      <c r="D38" s="24">
        <v>0</v>
      </c>
      <c r="E38" s="25">
        <v>1</v>
      </c>
      <c r="F38" s="26">
        <f t="shared" si="0"/>
        <v>0</v>
      </c>
      <c r="G38" s="27">
        <f t="shared" si="1"/>
        <v>0</v>
      </c>
      <c r="H38" s="27">
        <f t="shared" si="2"/>
        <v>0</v>
      </c>
      <c r="I38" s="25">
        <v>0</v>
      </c>
      <c r="J38" s="23">
        <v>0.2</v>
      </c>
      <c r="K38" s="28">
        <f t="shared" si="3"/>
        <v>0</v>
      </c>
      <c r="L38" s="27">
        <f t="shared" si="4"/>
        <v>0</v>
      </c>
      <c r="M38" s="26">
        <f t="shared" si="5"/>
        <v>0</v>
      </c>
      <c r="N38" s="29">
        <f t="shared" si="6"/>
        <v>0</v>
      </c>
      <c r="O38" s="90">
        <v>0</v>
      </c>
      <c r="P38" s="94">
        <v>1.2</v>
      </c>
      <c r="Q38" s="90">
        <v>0</v>
      </c>
      <c r="R38" s="94">
        <v>1.2</v>
      </c>
      <c r="S38" s="90">
        <v>0</v>
      </c>
      <c r="T38" s="94">
        <v>1.2</v>
      </c>
      <c r="U38" s="90">
        <v>0</v>
      </c>
      <c r="V38" s="94">
        <v>1.2</v>
      </c>
      <c r="W38" s="30">
        <f t="shared" si="9"/>
        <v>0</v>
      </c>
      <c r="X38" s="98">
        <v>0</v>
      </c>
      <c r="Y38" s="31">
        <f t="shared" si="7"/>
        <v>0</v>
      </c>
      <c r="Z38" s="31">
        <f t="shared" si="8"/>
        <v>0</v>
      </c>
    </row>
    <row r="39" spans="1:26" ht="12.75">
      <c r="A39" s="12">
        <v>34</v>
      </c>
      <c r="B39" s="13">
        <v>0</v>
      </c>
      <c r="C39" s="14">
        <v>0</v>
      </c>
      <c r="D39" s="14">
        <v>0</v>
      </c>
      <c r="E39" s="15">
        <v>1</v>
      </c>
      <c r="F39" s="16">
        <f t="shared" si="0"/>
        <v>0</v>
      </c>
      <c r="G39" s="17">
        <f t="shared" si="1"/>
        <v>0</v>
      </c>
      <c r="H39" s="17">
        <f t="shared" si="2"/>
        <v>0</v>
      </c>
      <c r="I39" s="15">
        <v>0</v>
      </c>
      <c r="J39" s="13">
        <v>0.2</v>
      </c>
      <c r="K39" s="18">
        <f t="shared" si="3"/>
        <v>0</v>
      </c>
      <c r="L39" s="17">
        <f t="shared" si="4"/>
        <v>0</v>
      </c>
      <c r="M39" s="16">
        <f t="shared" si="5"/>
        <v>0</v>
      </c>
      <c r="N39" s="19">
        <f t="shared" si="6"/>
        <v>0</v>
      </c>
      <c r="O39" s="89">
        <v>0</v>
      </c>
      <c r="P39" s="93">
        <v>1.2</v>
      </c>
      <c r="Q39" s="89">
        <v>0</v>
      </c>
      <c r="R39" s="93">
        <v>1.2</v>
      </c>
      <c r="S39" s="89">
        <v>0</v>
      </c>
      <c r="T39" s="93">
        <v>1.2</v>
      </c>
      <c r="U39" s="89">
        <v>0</v>
      </c>
      <c r="V39" s="93">
        <v>1.2</v>
      </c>
      <c r="W39" s="20">
        <f t="shared" si="9"/>
        <v>0</v>
      </c>
      <c r="X39" s="97">
        <v>0</v>
      </c>
      <c r="Y39" s="21">
        <f t="shared" si="7"/>
        <v>0</v>
      </c>
      <c r="Z39" s="21">
        <f t="shared" si="8"/>
        <v>0</v>
      </c>
    </row>
    <row r="40" spans="1:26" ht="12.75">
      <c r="A40" s="22">
        <v>35</v>
      </c>
      <c r="B40" s="23">
        <v>0</v>
      </c>
      <c r="C40" s="24">
        <v>0</v>
      </c>
      <c r="D40" s="24">
        <v>0</v>
      </c>
      <c r="E40" s="25">
        <v>1</v>
      </c>
      <c r="F40" s="26">
        <f t="shared" si="0"/>
        <v>0</v>
      </c>
      <c r="G40" s="27">
        <f t="shared" si="1"/>
        <v>0</v>
      </c>
      <c r="H40" s="27">
        <f t="shared" si="2"/>
        <v>0</v>
      </c>
      <c r="I40" s="25">
        <v>0</v>
      </c>
      <c r="J40" s="23">
        <v>0.2</v>
      </c>
      <c r="K40" s="28">
        <f t="shared" si="3"/>
        <v>0</v>
      </c>
      <c r="L40" s="27">
        <f t="shared" si="4"/>
        <v>0</v>
      </c>
      <c r="M40" s="26">
        <f t="shared" si="5"/>
        <v>0</v>
      </c>
      <c r="N40" s="29">
        <f t="shared" si="6"/>
        <v>0</v>
      </c>
      <c r="O40" s="90">
        <v>0</v>
      </c>
      <c r="P40" s="94">
        <v>1.2</v>
      </c>
      <c r="Q40" s="90">
        <v>0</v>
      </c>
      <c r="R40" s="94">
        <v>1.2</v>
      </c>
      <c r="S40" s="90">
        <v>0</v>
      </c>
      <c r="T40" s="94">
        <v>1.2</v>
      </c>
      <c r="U40" s="90">
        <v>0</v>
      </c>
      <c r="V40" s="94">
        <v>1.2</v>
      </c>
      <c r="W40" s="30">
        <f t="shared" si="9"/>
        <v>0</v>
      </c>
      <c r="X40" s="98">
        <v>0</v>
      </c>
      <c r="Y40" s="31">
        <f t="shared" si="7"/>
        <v>0</v>
      </c>
      <c r="Z40" s="31">
        <f t="shared" si="8"/>
        <v>0</v>
      </c>
    </row>
    <row r="41" spans="1:26" ht="12.75">
      <c r="A41" s="12">
        <v>36</v>
      </c>
      <c r="B41" s="13">
        <v>0</v>
      </c>
      <c r="C41" s="14">
        <v>0</v>
      </c>
      <c r="D41" s="14">
        <v>0</v>
      </c>
      <c r="E41" s="15">
        <v>1</v>
      </c>
      <c r="F41" s="16">
        <f t="shared" si="0"/>
        <v>0</v>
      </c>
      <c r="G41" s="17">
        <f t="shared" si="1"/>
        <v>0</v>
      </c>
      <c r="H41" s="17">
        <f t="shared" si="2"/>
        <v>0</v>
      </c>
      <c r="I41" s="15">
        <v>0</v>
      </c>
      <c r="J41" s="13">
        <v>0.2</v>
      </c>
      <c r="K41" s="18">
        <f t="shared" si="3"/>
        <v>0</v>
      </c>
      <c r="L41" s="17">
        <f t="shared" si="4"/>
        <v>0</v>
      </c>
      <c r="M41" s="16">
        <f t="shared" si="5"/>
        <v>0</v>
      </c>
      <c r="N41" s="19">
        <f t="shared" si="6"/>
        <v>0</v>
      </c>
      <c r="O41" s="89">
        <v>0</v>
      </c>
      <c r="P41" s="93">
        <v>1.2</v>
      </c>
      <c r="Q41" s="89">
        <v>0</v>
      </c>
      <c r="R41" s="93">
        <v>1.2</v>
      </c>
      <c r="S41" s="89">
        <v>0</v>
      </c>
      <c r="T41" s="93">
        <v>1.2</v>
      </c>
      <c r="U41" s="89">
        <v>0</v>
      </c>
      <c r="V41" s="93">
        <v>1.2</v>
      </c>
      <c r="W41" s="20">
        <f t="shared" si="9"/>
        <v>0</v>
      </c>
      <c r="X41" s="97">
        <v>0</v>
      </c>
      <c r="Y41" s="21">
        <f t="shared" si="7"/>
        <v>0</v>
      </c>
      <c r="Z41" s="21">
        <f t="shared" si="8"/>
        <v>0</v>
      </c>
    </row>
    <row r="42" spans="1:26" ht="12.75">
      <c r="A42" s="22">
        <v>37</v>
      </c>
      <c r="B42" s="23">
        <v>0</v>
      </c>
      <c r="C42" s="24">
        <v>0</v>
      </c>
      <c r="D42" s="24">
        <v>0</v>
      </c>
      <c r="E42" s="25">
        <v>1</v>
      </c>
      <c r="F42" s="26">
        <f t="shared" si="0"/>
        <v>0</v>
      </c>
      <c r="G42" s="27">
        <f t="shared" si="1"/>
        <v>0</v>
      </c>
      <c r="H42" s="27">
        <f t="shared" si="2"/>
        <v>0</v>
      </c>
      <c r="I42" s="25">
        <v>0</v>
      </c>
      <c r="J42" s="23">
        <v>0.2</v>
      </c>
      <c r="K42" s="28">
        <f t="shared" si="3"/>
        <v>0</v>
      </c>
      <c r="L42" s="27">
        <f t="shared" si="4"/>
        <v>0</v>
      </c>
      <c r="M42" s="26">
        <f t="shared" si="5"/>
        <v>0</v>
      </c>
      <c r="N42" s="29">
        <f t="shared" si="6"/>
        <v>0</v>
      </c>
      <c r="O42" s="90">
        <v>0</v>
      </c>
      <c r="P42" s="94">
        <v>1.2</v>
      </c>
      <c r="Q42" s="90">
        <v>0</v>
      </c>
      <c r="R42" s="94">
        <v>1.2</v>
      </c>
      <c r="S42" s="90">
        <v>0</v>
      </c>
      <c r="T42" s="94">
        <v>1.2</v>
      </c>
      <c r="U42" s="90">
        <v>0</v>
      </c>
      <c r="V42" s="94">
        <v>1.2</v>
      </c>
      <c r="W42" s="30">
        <f t="shared" si="9"/>
        <v>0</v>
      </c>
      <c r="X42" s="98">
        <v>0</v>
      </c>
      <c r="Y42" s="31">
        <f t="shared" si="7"/>
        <v>0</v>
      </c>
      <c r="Z42" s="31">
        <f t="shared" si="8"/>
        <v>0</v>
      </c>
    </row>
    <row r="43" spans="1:26" ht="12.75">
      <c r="A43" s="12">
        <v>38</v>
      </c>
      <c r="B43" s="13">
        <v>0</v>
      </c>
      <c r="C43" s="14">
        <v>0</v>
      </c>
      <c r="D43" s="14">
        <v>0</v>
      </c>
      <c r="E43" s="15">
        <v>1</v>
      </c>
      <c r="F43" s="16">
        <f t="shared" si="0"/>
        <v>0</v>
      </c>
      <c r="G43" s="17">
        <f t="shared" si="1"/>
        <v>0</v>
      </c>
      <c r="H43" s="17">
        <f t="shared" si="2"/>
        <v>0</v>
      </c>
      <c r="I43" s="15">
        <v>0</v>
      </c>
      <c r="J43" s="13">
        <v>0.2</v>
      </c>
      <c r="K43" s="18">
        <f t="shared" si="3"/>
        <v>0</v>
      </c>
      <c r="L43" s="17">
        <f t="shared" si="4"/>
        <v>0</v>
      </c>
      <c r="M43" s="16">
        <f t="shared" si="5"/>
        <v>0</v>
      </c>
      <c r="N43" s="19">
        <f t="shared" si="6"/>
        <v>0</v>
      </c>
      <c r="O43" s="89">
        <v>0</v>
      </c>
      <c r="P43" s="93">
        <v>1.2</v>
      </c>
      <c r="Q43" s="89">
        <v>0</v>
      </c>
      <c r="R43" s="93">
        <v>1.2</v>
      </c>
      <c r="S43" s="89">
        <v>0</v>
      </c>
      <c r="T43" s="93">
        <v>1.2</v>
      </c>
      <c r="U43" s="89">
        <v>0</v>
      </c>
      <c r="V43" s="93">
        <v>1.2</v>
      </c>
      <c r="W43" s="20">
        <f t="shared" si="9"/>
        <v>0</v>
      </c>
      <c r="X43" s="97">
        <v>0</v>
      </c>
      <c r="Y43" s="21">
        <f t="shared" si="7"/>
        <v>0</v>
      </c>
      <c r="Z43" s="21">
        <f t="shared" si="8"/>
        <v>0</v>
      </c>
    </row>
    <row r="44" spans="1:26" ht="12.75">
      <c r="A44" s="22">
        <v>39</v>
      </c>
      <c r="B44" s="23">
        <v>0</v>
      </c>
      <c r="C44" s="24">
        <v>0</v>
      </c>
      <c r="D44" s="24">
        <v>0</v>
      </c>
      <c r="E44" s="25">
        <v>1</v>
      </c>
      <c r="F44" s="26">
        <f t="shared" si="0"/>
        <v>0</v>
      </c>
      <c r="G44" s="27">
        <f t="shared" si="1"/>
        <v>0</v>
      </c>
      <c r="H44" s="27">
        <f t="shared" si="2"/>
        <v>0</v>
      </c>
      <c r="I44" s="25">
        <v>0</v>
      </c>
      <c r="J44" s="23">
        <v>0.2</v>
      </c>
      <c r="K44" s="28">
        <f t="shared" si="3"/>
        <v>0</v>
      </c>
      <c r="L44" s="27">
        <f t="shared" si="4"/>
        <v>0</v>
      </c>
      <c r="M44" s="26">
        <f t="shared" si="5"/>
        <v>0</v>
      </c>
      <c r="N44" s="29">
        <f t="shared" si="6"/>
        <v>0</v>
      </c>
      <c r="O44" s="90">
        <v>0</v>
      </c>
      <c r="P44" s="94">
        <v>1.2</v>
      </c>
      <c r="Q44" s="90">
        <v>0</v>
      </c>
      <c r="R44" s="94">
        <v>1.2</v>
      </c>
      <c r="S44" s="90">
        <v>0</v>
      </c>
      <c r="T44" s="94">
        <v>1.2</v>
      </c>
      <c r="U44" s="90">
        <v>0</v>
      </c>
      <c r="V44" s="94">
        <v>1.2</v>
      </c>
      <c r="W44" s="30">
        <f t="shared" si="9"/>
        <v>0</v>
      </c>
      <c r="X44" s="98">
        <v>0</v>
      </c>
      <c r="Y44" s="31">
        <f t="shared" si="7"/>
        <v>0</v>
      </c>
      <c r="Z44" s="31">
        <f t="shared" si="8"/>
        <v>0</v>
      </c>
    </row>
    <row r="45" spans="1:26" ht="13.5" thickBot="1">
      <c r="A45" s="32">
        <v>40</v>
      </c>
      <c r="B45" s="33">
        <v>0</v>
      </c>
      <c r="C45" s="34">
        <v>0</v>
      </c>
      <c r="D45" s="34">
        <v>0</v>
      </c>
      <c r="E45" s="35">
        <v>1</v>
      </c>
      <c r="F45" s="36">
        <f t="shared" si="0"/>
        <v>0</v>
      </c>
      <c r="G45" s="37">
        <f t="shared" si="1"/>
        <v>0</v>
      </c>
      <c r="H45" s="37">
        <f t="shared" si="2"/>
        <v>0</v>
      </c>
      <c r="I45" s="35">
        <v>0</v>
      </c>
      <c r="J45" s="33">
        <v>0.2</v>
      </c>
      <c r="K45" s="38">
        <f t="shared" si="3"/>
        <v>0</v>
      </c>
      <c r="L45" s="37">
        <f t="shared" si="4"/>
        <v>0</v>
      </c>
      <c r="M45" s="36">
        <f t="shared" si="5"/>
        <v>0</v>
      </c>
      <c r="N45" s="39">
        <f t="shared" si="6"/>
        <v>0</v>
      </c>
      <c r="O45" s="91">
        <v>0</v>
      </c>
      <c r="P45" s="95">
        <v>1.2</v>
      </c>
      <c r="Q45" s="91">
        <v>0</v>
      </c>
      <c r="R45" s="95">
        <v>1.2</v>
      </c>
      <c r="S45" s="91">
        <v>0</v>
      </c>
      <c r="T45" s="95">
        <v>1.2</v>
      </c>
      <c r="U45" s="91">
        <v>0</v>
      </c>
      <c r="V45" s="95">
        <v>1.2</v>
      </c>
      <c r="W45" s="20">
        <f t="shared" si="9"/>
        <v>0</v>
      </c>
      <c r="X45" s="99">
        <v>0</v>
      </c>
      <c r="Y45" s="100">
        <f t="shared" si="7"/>
        <v>0</v>
      </c>
      <c r="Z45" s="40">
        <f t="shared" si="8"/>
        <v>0</v>
      </c>
    </row>
    <row r="46" spans="1:26" ht="14.25" thickBot="1">
      <c r="A46" s="41" t="s">
        <v>19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>
        <f>SUM(N6:N45)</f>
        <v>25.66816836873571</v>
      </c>
      <c r="O46" s="84"/>
      <c r="P46" s="83"/>
      <c r="Q46" s="85"/>
      <c r="R46" s="85"/>
      <c r="S46" s="85"/>
      <c r="T46" s="85"/>
      <c r="U46" s="85"/>
      <c r="V46" s="85"/>
      <c r="W46" s="86"/>
      <c r="X46" s="87"/>
      <c r="Y46" s="101">
        <f>SUM(Y6:Y45)</f>
        <v>108.13148788927337</v>
      </c>
      <c r="Z46" s="43">
        <f>SUM(Z6:Z45)</f>
        <v>133.79965625800907</v>
      </c>
    </row>
    <row r="47" spans="1:30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ht="12.75">
      <c r="A48" s="82" t="s">
        <v>37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30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</sheetData>
  <printOptions horizontalCentered="1"/>
  <pageMargins left="0.3937007874015748" right="0.3937007874015748" top="0.3937007874015748" bottom="0.3937007874015748" header="0.5118110236220472" footer="0.5118110236220472"/>
  <pageSetup horizontalDpi="800" verticalDpi="8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Zelikov</cp:lastModifiedBy>
  <cp:lastPrinted>2002-08-12T23:30:39Z</cp:lastPrinted>
  <dcterms:created xsi:type="dcterms:W3CDTF">2002-01-14T08:39:02Z</dcterms:created>
  <dcterms:modified xsi:type="dcterms:W3CDTF">2004-06-09T03:19:23Z</dcterms:modified>
  <cp:category/>
  <cp:version/>
  <cp:contentType/>
  <cp:contentStatus/>
</cp:coreProperties>
</file>